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sDM\Desktop\На сайт\"/>
    </mc:Choice>
  </mc:AlternateContent>
  <bookViews>
    <workbookView xWindow="0" yWindow="450" windowWidth="28800" windowHeight="12480" activeTab="1"/>
  </bookViews>
  <sheets>
    <sheet name="Лист1" sheetId="1" r:id="rId1"/>
    <sheet name="главе" sheetId="2" r:id="rId2"/>
    <sheet name="Лист3" sheetId="3" r:id="rId3"/>
  </sheets>
  <definedNames>
    <definedName name="_xlnm.Print_Titles" localSheetId="1">главе!$2:$2</definedName>
  </definedNames>
  <calcPr calcId="162913"/>
</workbook>
</file>

<file path=xl/calcChain.xml><?xml version="1.0" encoding="utf-8"?>
<calcChain xmlns="http://schemas.openxmlformats.org/spreadsheetml/2006/main">
  <c r="D7" i="2" l="1"/>
  <c r="C7" i="2"/>
  <c r="E9" i="2"/>
  <c r="C3" i="2"/>
  <c r="C53" i="2" s="1"/>
  <c r="E51" i="2"/>
  <c r="E50" i="2"/>
  <c r="E49" i="2"/>
  <c r="E48" i="2"/>
  <c r="D47" i="2"/>
  <c r="C47" i="2"/>
  <c r="D43" i="2"/>
  <c r="C43" i="2"/>
  <c r="D30" i="2"/>
  <c r="C30" i="2"/>
  <c r="D34" i="2"/>
  <c r="C34" i="2"/>
  <c r="E37" i="2"/>
  <c r="D10" i="2"/>
  <c r="C10" i="2"/>
  <c r="D3" i="2"/>
  <c r="D53" i="2" s="1"/>
  <c r="E45" i="2"/>
  <c r="E44" i="2"/>
  <c r="E42" i="2"/>
  <c r="E41" i="2"/>
  <c r="E40" i="2"/>
  <c r="E38" i="2"/>
  <c r="E36" i="2"/>
  <c r="E35" i="2"/>
  <c r="E32" i="2"/>
  <c r="E31" i="2"/>
  <c r="E29" i="2"/>
  <c r="E28" i="2"/>
  <c r="E27" i="2"/>
  <c r="E24" i="2"/>
  <c r="E23" i="2"/>
  <c r="E22" i="2"/>
  <c r="E20" i="2"/>
  <c r="E19" i="2"/>
  <c r="E18" i="2"/>
  <c r="E17" i="2"/>
  <c r="E16" i="2"/>
  <c r="E14" i="2"/>
  <c r="E13" i="2"/>
  <c r="E12" i="2"/>
  <c r="E11" i="2"/>
  <c r="E8" i="2"/>
  <c r="E6" i="2"/>
  <c r="E5" i="2"/>
  <c r="E4" i="2"/>
  <c r="C15" i="2"/>
  <c r="D15" i="2"/>
  <c r="C21" i="2"/>
  <c r="D21" i="2"/>
  <c r="C26" i="2"/>
  <c r="D26" i="2"/>
  <c r="C39" i="2"/>
  <c r="D39" i="2"/>
  <c r="F25" i="1"/>
  <c r="D25" i="1"/>
  <c r="C25" i="1"/>
  <c r="C40" i="1"/>
  <c r="E26" i="1"/>
  <c r="G26" i="1"/>
  <c r="C21" i="1"/>
  <c r="F15" i="1"/>
  <c r="D15" i="1"/>
  <c r="C15" i="1"/>
  <c r="F12" i="1"/>
  <c r="D12" i="1"/>
  <c r="C12" i="1"/>
  <c r="C7" i="1"/>
  <c r="C3" i="1"/>
  <c r="F7" i="1"/>
  <c r="D7" i="1"/>
  <c r="G20" i="1"/>
  <c r="G19" i="1"/>
  <c r="G18" i="1"/>
  <c r="G17" i="1"/>
  <c r="G16" i="1"/>
  <c r="G14" i="1"/>
  <c r="G13" i="1"/>
  <c r="G11" i="1"/>
  <c r="G10" i="1"/>
  <c r="G9" i="1"/>
  <c r="G8" i="1"/>
  <c r="G43" i="1"/>
  <c r="G42" i="1"/>
  <c r="G41" i="1"/>
  <c r="G39" i="1"/>
  <c r="G38" i="1"/>
  <c r="G37" i="1"/>
  <c r="G35" i="1"/>
  <c r="G34" i="1"/>
  <c r="G33" i="1"/>
  <c r="G32" i="1"/>
  <c r="E43" i="1"/>
  <c r="E42" i="1"/>
  <c r="E41" i="1"/>
  <c r="E39" i="1"/>
  <c r="E38" i="1"/>
  <c r="E37" i="1"/>
  <c r="E35" i="1"/>
  <c r="E34" i="1"/>
  <c r="E33" i="1"/>
  <c r="E32" i="1"/>
  <c r="E30" i="1"/>
  <c r="E29" i="1"/>
  <c r="E28" i="1"/>
  <c r="G30" i="1"/>
  <c r="G29" i="1"/>
  <c r="G28" i="1"/>
  <c r="G24" i="1"/>
  <c r="G23" i="1"/>
  <c r="G22" i="1"/>
  <c r="E24" i="1"/>
  <c r="E23" i="1"/>
  <c r="E22" i="1"/>
  <c r="E20" i="1"/>
  <c r="E19" i="1"/>
  <c r="E18" i="1"/>
  <c r="E17" i="1"/>
  <c r="E16" i="1"/>
  <c r="E14" i="1"/>
  <c r="E13" i="1"/>
  <c r="E11" i="1"/>
  <c r="E10" i="1"/>
  <c r="E9" i="1"/>
  <c r="E8" i="1"/>
  <c r="G6" i="1"/>
  <c r="G5" i="1"/>
  <c r="G4" i="1"/>
  <c r="E6" i="1"/>
  <c r="E5" i="1"/>
  <c r="E4" i="1"/>
  <c r="F3" i="1"/>
  <c r="D3" i="1"/>
  <c r="F21" i="1"/>
  <c r="D21" i="1"/>
  <c r="F27" i="1"/>
  <c r="D27" i="1"/>
  <c r="C27" i="1"/>
  <c r="F31" i="1"/>
  <c r="D31" i="1"/>
  <c r="C31" i="1"/>
  <c r="F36" i="1"/>
  <c r="D36" i="1"/>
  <c r="E36" i="1" s="1"/>
  <c r="C36" i="1"/>
  <c r="F40" i="1"/>
  <c r="D40" i="1"/>
  <c r="G47" i="1"/>
  <c r="G46" i="1"/>
  <c r="G45" i="1"/>
  <c r="F44" i="1"/>
  <c r="E47" i="1"/>
  <c r="E46" i="1"/>
  <c r="E45" i="1"/>
  <c r="D44" i="1"/>
  <c r="C44" i="1"/>
  <c r="G44" i="1" s="1"/>
  <c r="D48" i="1" l="1"/>
  <c r="G40" i="1"/>
  <c r="G31" i="1"/>
  <c r="F48" i="1"/>
  <c r="E47" i="2"/>
  <c r="E3" i="2"/>
  <c r="E25" i="2"/>
  <c r="E34" i="2"/>
  <c r="E30" i="2"/>
  <c r="E43" i="2"/>
  <c r="E26" i="2"/>
  <c r="E39" i="2"/>
  <c r="E21" i="2"/>
  <c r="E15" i="2"/>
  <c r="E10" i="2"/>
  <c r="E7" i="2"/>
  <c r="E31" i="1"/>
  <c r="E44" i="1"/>
  <c r="G21" i="1"/>
  <c r="C48" i="1"/>
  <c r="E21" i="1"/>
  <c r="G36" i="1"/>
  <c r="G27" i="1"/>
  <c r="E27" i="1"/>
  <c r="E25" i="1"/>
  <c r="G12" i="1"/>
  <c r="E15" i="1"/>
  <c r="G25" i="1"/>
  <c r="G15" i="1"/>
  <c r="E12" i="1"/>
  <c r="G7" i="1"/>
  <c r="E7" i="1"/>
  <c r="E40" i="1"/>
  <c r="G3" i="1"/>
  <c r="E3" i="1"/>
  <c r="G48" i="1" l="1"/>
  <c r="E48" i="1"/>
  <c r="E53" i="2"/>
</calcChain>
</file>

<file path=xl/sharedStrings.xml><?xml version="1.0" encoding="utf-8"?>
<sst xmlns="http://schemas.openxmlformats.org/spreadsheetml/2006/main" count="157" uniqueCount="112">
  <si>
    <t xml:space="preserve">Перечень муниципальных программ на 2015-2016 гг </t>
  </si>
  <si>
    <t>Объем финансирования 2015 г., тыс. руб.</t>
  </si>
  <si>
    <t>Объем финансирования 2016 г., тыс. руб.</t>
  </si>
  <si>
    <t>Исполнение за 9 мес. 2015 г., тыс. руб.</t>
  </si>
  <si>
    <t>Наименование программы и подпрограмм, входящих в нее</t>
  </si>
  <si>
    <t xml:space="preserve">Управление муниципальными финансами  </t>
  </si>
  <si>
    <t>1. Создание условий для эффективного управления муниципальными финансами, повышения устойчивости бюджетов муниципальных образований Ужурского района.</t>
  </si>
  <si>
    <t>2. Управление муниципальным долгом Ужурского района.</t>
  </si>
  <si>
    <t>3. Обеспечение реализации муниципальной программы и прочие мероприятия.</t>
  </si>
  <si>
    <t>Темп роста, %</t>
  </si>
  <si>
    <t>Исполнения от плана, %</t>
  </si>
  <si>
    <t>№ п/п</t>
  </si>
  <si>
    <t xml:space="preserve">Обеспечение безопасности жизнедеятельности населения по Ужурскому району </t>
  </si>
  <si>
    <t>1. Модернизация, реконструкция и капитальный ремонт объектов коммунальной инфраструктуры и повышение энергетической эффективности в Ужурском районе.</t>
  </si>
  <si>
    <t>2. Поддержка муниципальных проектов и мероприятий по благоустройству территорий.</t>
  </si>
  <si>
    <t>3. Развитие транспортной системы Ужурского района.</t>
  </si>
  <si>
    <t>4. Защита населения и территорий Ужурского района от чрезвычайных ситуаций природного и техногенного характера.</t>
  </si>
  <si>
    <t xml:space="preserve">Система социальной защиты населения Ужурского района </t>
  </si>
  <si>
    <t>1. Повышение качества и доступности социальных услуг населению</t>
  </si>
  <si>
    <t>2.Обеспечение своевременного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</si>
  <si>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 xml:space="preserve">Развитие дошкольного, общего и дополнительного образования Ужурского района 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</si>
  <si>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Развитие дошкольного образования.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</si>
  <si>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Развитие общего образования.</t>
    </r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</si>
  <si>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Развитие дополнительного образования детей.</t>
    </r>
  </si>
  <si>
    <r>
      <t>4.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Безопасный, качественный отдых и оздоровление детей в летний период.</t>
    </r>
  </si>
  <si>
    <t>5. Обеспечение реализации муниципальной программы и прочие мероприятия в области образования</t>
  </si>
  <si>
    <t>5.</t>
  </si>
  <si>
    <t>Развитие сельского хозяйства и регулирование рынков сельскохозяйственной продукции, сырья и продовольствия в Ужурском районе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</si>
  <si>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Поддержка малых форм хозяйствования.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</si>
  <si>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Устойчивое развитие сельских территорий.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</si>
  <si>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Обеспечение реализации муниципальной программы и прочие мероприятия.</t>
    </r>
  </si>
  <si>
    <t>6.</t>
  </si>
  <si>
    <t xml:space="preserve">Развитие инвестиционной деятельности малого и среднего предпринимательства на территории Ужурского района </t>
  </si>
  <si>
    <t>1. Развитие субъектов малого и среднего предпринимательства Ужурского района</t>
  </si>
  <si>
    <t>7.</t>
  </si>
  <si>
    <t xml:space="preserve">Молодежь Ужурского района в XXI веке </t>
  </si>
  <si>
    <t>1. Создание благоприятной среды для включения молодежи в различные формы социально-активной деятельности</t>
  </si>
  <si>
    <t>2. Комплексные меры противодействия злоупотреблению ПАВ. Профилактика заболевания ВИЧ-инфекцией. Профилактика безнадзорности правонарушений</t>
  </si>
  <si>
    <t>3. Содействие закреплению молодых специалистов в Ужурском районе</t>
  </si>
  <si>
    <t>8.</t>
  </si>
  <si>
    <t>Развитие физической культуры и спорта в Ужурском районе</t>
  </si>
  <si>
    <t>1. Развитие массовой физической культуры и спорта</t>
  </si>
  <si>
    <t>2. Развитие адаптивной физической культуры и спорта</t>
  </si>
  <si>
    <t>3. Развитие системы подготовки спортивного резерва</t>
  </si>
  <si>
    <t>4. Развитие туризма в Ужурском районе</t>
  </si>
  <si>
    <t>9.</t>
  </si>
  <si>
    <t>Развитие культуры Ужурского района</t>
  </si>
  <si>
    <t>1. Сохранение культурного наследия</t>
  </si>
  <si>
    <t>2. Поддержка искусства и народного творчества</t>
  </si>
  <si>
    <t>3. Обеспечение условий реализации программы и прочие мероприятия</t>
  </si>
  <si>
    <t>10.</t>
  </si>
  <si>
    <t>Содействие преобразованию институтов, обеспечивающих развитие гражданского общества</t>
  </si>
  <si>
    <t>1. Повышение эффективности деятельности местного самоуправления и развитие институтов гражданского общества</t>
  </si>
  <si>
    <r>
      <t>2.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Люди труда.</t>
    </r>
  </si>
  <si>
    <t>3. Открытый муниципалитет</t>
  </si>
  <si>
    <t>11.</t>
  </si>
  <si>
    <t>Эффективное управление муниципальным имуществом Ужурского района и обеспечение градостроительной деятельности</t>
  </si>
  <si>
    <t>1. Управление муниципальным имуществом.</t>
  </si>
  <si>
    <t>2. Регулирование земельных отношений.</t>
  </si>
  <si>
    <t>3. Обеспечение градостроительной деятельности.</t>
  </si>
  <si>
    <t>4.</t>
  </si>
  <si>
    <t>1.</t>
  </si>
  <si>
    <t>2.</t>
  </si>
  <si>
    <t>3.</t>
  </si>
  <si>
    <t>Начальник отдела экономики и прогнозирования</t>
  </si>
  <si>
    <t>Костяева Т.В.</t>
  </si>
  <si>
    <t>Итого по программам</t>
  </si>
  <si>
    <t>Исполнитель</t>
  </si>
  <si>
    <t xml:space="preserve"> % исполнения</t>
  </si>
  <si>
    <t>Финансовое управление</t>
  </si>
  <si>
    <t>Отдел сельского хозяйства</t>
  </si>
  <si>
    <t>Отдел экономики и прогнозирования</t>
  </si>
  <si>
    <t>Районный Совет депутатов</t>
  </si>
  <si>
    <t>1.      Развитие дошкольного образования.</t>
  </si>
  <si>
    <t>2.      Развитие общего образования.</t>
  </si>
  <si>
    <t>3.      Развитие дополнительного образования детей.</t>
  </si>
  <si>
    <t>4.        Безопасный, качественный отдых и оздоровление детей в летний период.</t>
  </si>
  <si>
    <t>1.      Поддержка малых форм хозяйствования.</t>
  </si>
  <si>
    <t>2.      Устойчивое развитие сельских территорий.</t>
  </si>
  <si>
    <t>3.        Обеспечение реализации муниципальной программы и прочие мероприятия.</t>
  </si>
  <si>
    <t>2.        Люди труда.</t>
  </si>
  <si>
    <t>2.Социальная поддержка семей, имеющих детей</t>
  </si>
  <si>
    <t>МКУ "Управление образования"</t>
  </si>
  <si>
    <t>МКУ "Управление культуры"</t>
  </si>
  <si>
    <t>3. Повышение качества и доступности социальных услуг населению</t>
  </si>
  <si>
    <t xml:space="preserve">4. Обеспечение реализации муниципальной программы и прочие мероприятия </t>
  </si>
  <si>
    <t>Оценка эффективности</t>
  </si>
  <si>
    <t>Эффективная</t>
  </si>
  <si>
    <t>Среднеэффективная</t>
  </si>
  <si>
    <t>Высокоэффективная</t>
  </si>
  <si>
    <t>Объем финансирования в 2017 г., тыс. руб.</t>
  </si>
  <si>
    <t>Исполнение на 01.01.2018 тыс. руб.</t>
  </si>
  <si>
    <t>Комплексное развитие культуры, искусства и туризма в муниципальном образовании  Ужурского района</t>
  </si>
  <si>
    <t>1. Наследие</t>
  </si>
  <si>
    <t>2. Искусство</t>
  </si>
  <si>
    <t>4. Обеспечение условий реализации программы</t>
  </si>
  <si>
    <t>3. Туризм</t>
  </si>
  <si>
    <t>1. Повышение эффективности деятельности местного самоуправления</t>
  </si>
  <si>
    <t>1. Повышение качества жизни отдельных категорий граждан, в т.ч. инвалидов, степени их социальной защищенности</t>
  </si>
  <si>
    <t xml:space="preserve">Эффективное управление муниципальным имуществом Ужурского района </t>
  </si>
  <si>
    <t>Отдел по упр. муницип.имуществом и земельными отн.</t>
  </si>
  <si>
    <t>Развитие ЖКХ,строительства, транспорта, дорожного хозяйства и доступное жилье для граждан Ужурского района</t>
  </si>
  <si>
    <t>1. Реформирование и модернизация ЖКХ и повышение энергетической эффективности</t>
  </si>
  <si>
    <t>2.Поддержка муниципальных проектов и мероприятий по благоустройству территорий Ужурского района</t>
  </si>
  <si>
    <t>3. Развитие транспортнойсистемы Ужурского района</t>
  </si>
  <si>
    <t>4. Создание условий для обеспечения доступным и комфортным жильем граждан Ужурского района</t>
  </si>
  <si>
    <t>Отдел по вопросам безопасности территории</t>
  </si>
  <si>
    <t>2.Профилактика правонарушений на территории Ужурского района</t>
  </si>
  <si>
    <t>1. Защита населения и территорий Ужурского района от чрезвычайных ситуаций природного и техногенного характера.</t>
  </si>
  <si>
    <t xml:space="preserve">Реализация муниципальных программ на территории Ужурского района  за 2017 год </t>
  </si>
  <si>
    <t>Отдел ЖКХ и строительства</t>
  </si>
  <si>
    <t>Управление соцзащиты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</si>
</sst>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4" fillId="0" borderId="0" xfId="0" applyFont="1"/>
    <xf numFmtId="0" fontId="2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2" fontId="6" fillId="0" borderId="1" xfId="0" applyNumberFormat="1" applyFont="1" applyBorder="1"/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8" fillId="0" borderId="0" xfId="0" applyFont="1"/>
    <xf numFmtId="0" fontId="9" fillId="0" borderId="2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XFD1048576"/>
    </sheetView>
  </sheetViews>
  <sheetFormatPr defaultRowHeight="15" x14ac:dyDescent="0.25"/>
  <cols>
    <col min="1" max="1" width="7.28515625" customWidth="1"/>
    <col min="2" max="2" width="39.7109375" customWidth="1"/>
    <col min="3" max="3" width="17.42578125" customWidth="1"/>
    <col min="4" max="4" width="18.42578125" customWidth="1"/>
    <col min="5" max="5" width="12.7109375" customWidth="1"/>
    <col min="6" max="6" width="15.140625" customWidth="1"/>
    <col min="7" max="7" width="13" customWidth="1"/>
  </cols>
  <sheetData>
    <row r="1" spans="1:7" ht="18.75" x14ac:dyDescent="0.25">
      <c r="B1" s="29" t="s">
        <v>0</v>
      </c>
      <c r="C1" s="29"/>
      <c r="D1" s="29"/>
      <c r="E1" s="29"/>
      <c r="F1" s="29"/>
      <c r="G1" s="29"/>
    </row>
    <row r="2" spans="1:7" ht="63" x14ac:dyDescent="0.25">
      <c r="A2" s="6" t="s">
        <v>11</v>
      </c>
      <c r="B2" s="5" t="s">
        <v>4</v>
      </c>
      <c r="C2" s="5" t="s">
        <v>1</v>
      </c>
      <c r="D2" s="5" t="s">
        <v>2</v>
      </c>
      <c r="E2" s="5" t="s">
        <v>9</v>
      </c>
      <c r="F2" s="5" t="s">
        <v>3</v>
      </c>
      <c r="G2" s="5" t="s">
        <v>10</v>
      </c>
    </row>
    <row r="3" spans="1:7" ht="31.5" x14ac:dyDescent="0.25">
      <c r="A3" s="8" t="s">
        <v>61</v>
      </c>
      <c r="B3" s="7" t="s">
        <v>5</v>
      </c>
      <c r="C3" s="12">
        <f>C4+C5+C6</f>
        <v>66845.5</v>
      </c>
      <c r="D3" s="12">
        <f>D4+D5+D6</f>
        <v>55061.9</v>
      </c>
      <c r="E3" s="12">
        <f>D3/C3*100</f>
        <v>82.371887412017259</v>
      </c>
      <c r="F3" s="12">
        <f>F4+F5+F6</f>
        <v>46660.399999999994</v>
      </c>
      <c r="G3" s="12">
        <f>F3/C3*100</f>
        <v>69.803352506900225</v>
      </c>
    </row>
    <row r="4" spans="1:7" ht="82.5" customHeight="1" x14ac:dyDescent="0.25">
      <c r="A4" s="4"/>
      <c r="B4" s="2" t="s">
        <v>6</v>
      </c>
      <c r="C4" s="11">
        <v>59144.800000000003</v>
      </c>
      <c r="D4" s="11">
        <v>48692.3</v>
      </c>
      <c r="E4" s="11">
        <f t="shared" ref="E4:E6" si="0">D4/C4*100</f>
        <v>82.327271374660157</v>
      </c>
      <c r="F4" s="11">
        <v>41883.199999999997</v>
      </c>
      <c r="G4" s="11">
        <f t="shared" ref="G4:G20" si="1">F4/C4*100</f>
        <v>70.81467855162245</v>
      </c>
    </row>
    <row r="5" spans="1:7" ht="34.5" customHeight="1" x14ac:dyDescent="0.25">
      <c r="A5" s="4"/>
      <c r="B5" s="2" t="s">
        <v>7</v>
      </c>
      <c r="C5" s="11">
        <v>50</v>
      </c>
      <c r="D5" s="11">
        <v>50</v>
      </c>
      <c r="E5" s="11">
        <f t="shared" si="0"/>
        <v>100</v>
      </c>
      <c r="F5" s="11">
        <v>0</v>
      </c>
      <c r="G5" s="11">
        <f t="shared" si="1"/>
        <v>0</v>
      </c>
    </row>
    <row r="6" spans="1:7" ht="47.25" x14ac:dyDescent="0.25">
      <c r="A6" s="4"/>
      <c r="B6" s="3" t="s">
        <v>8</v>
      </c>
      <c r="C6" s="11">
        <v>7650.7</v>
      </c>
      <c r="D6" s="11">
        <v>6319.6</v>
      </c>
      <c r="E6" s="11">
        <f t="shared" si="0"/>
        <v>82.601592011188529</v>
      </c>
      <c r="F6" s="11">
        <v>4777.2</v>
      </c>
      <c r="G6" s="11">
        <f t="shared" si="1"/>
        <v>62.441345236383597</v>
      </c>
    </row>
    <row r="7" spans="1:7" ht="50.25" customHeight="1" x14ac:dyDescent="0.25">
      <c r="A7" s="8" t="s">
        <v>62</v>
      </c>
      <c r="B7" s="1" t="s">
        <v>12</v>
      </c>
      <c r="C7" s="12">
        <f>C8+C9+C10+C11</f>
        <v>188086</v>
      </c>
      <c r="D7" s="12">
        <f>D8+D9+D10+D11</f>
        <v>52862.6</v>
      </c>
      <c r="E7" s="12">
        <f>D7/C7*100</f>
        <v>28.10554746233106</v>
      </c>
      <c r="F7" s="12">
        <f>F8+F9+F10+F11</f>
        <v>22044.6</v>
      </c>
      <c r="G7" s="12">
        <f t="shared" si="1"/>
        <v>11.720489563284879</v>
      </c>
    </row>
    <row r="8" spans="1:7" ht="84.75" customHeight="1" x14ac:dyDescent="0.25">
      <c r="A8" s="4"/>
      <c r="B8" s="2" t="s">
        <v>13</v>
      </c>
      <c r="C8" s="11">
        <v>149968.1</v>
      </c>
      <c r="D8" s="11">
        <v>47012.6</v>
      </c>
      <c r="E8" s="11">
        <f t="shared" ref="E8:E11" si="2">D8/C8*100</f>
        <v>31.348400093086461</v>
      </c>
      <c r="F8" s="11">
        <v>3265.5</v>
      </c>
      <c r="G8" s="11">
        <f t="shared" si="1"/>
        <v>2.1774630738136973</v>
      </c>
    </row>
    <row r="9" spans="1:7" ht="55.5" customHeight="1" x14ac:dyDescent="0.25">
      <c r="A9" s="4"/>
      <c r="B9" s="2" t="s">
        <v>14</v>
      </c>
      <c r="C9" s="11">
        <v>2916.6</v>
      </c>
      <c r="D9" s="11">
        <v>0</v>
      </c>
      <c r="E9" s="11">
        <f t="shared" si="2"/>
        <v>0</v>
      </c>
      <c r="F9" s="11">
        <v>0</v>
      </c>
      <c r="G9" s="11">
        <f t="shared" si="1"/>
        <v>0</v>
      </c>
    </row>
    <row r="10" spans="1:7" ht="31.5" x14ac:dyDescent="0.25">
      <c r="A10" s="4"/>
      <c r="B10" s="2" t="s">
        <v>15</v>
      </c>
      <c r="C10" s="11">
        <v>35101.300000000003</v>
      </c>
      <c r="D10" s="11">
        <v>5750</v>
      </c>
      <c r="E10" s="11">
        <f t="shared" si="2"/>
        <v>16.381159672148893</v>
      </c>
      <c r="F10" s="11">
        <v>18779.099999999999</v>
      </c>
      <c r="G10" s="11">
        <f t="shared" si="1"/>
        <v>53.499727930304566</v>
      </c>
    </row>
    <row r="11" spans="1:7" ht="63" x14ac:dyDescent="0.25">
      <c r="A11" s="4"/>
      <c r="B11" s="3" t="s">
        <v>16</v>
      </c>
      <c r="C11" s="11">
        <v>100</v>
      </c>
      <c r="D11" s="11">
        <v>100</v>
      </c>
      <c r="E11" s="11">
        <f t="shared" si="2"/>
        <v>100</v>
      </c>
      <c r="F11" s="11">
        <v>0</v>
      </c>
      <c r="G11" s="11">
        <f t="shared" si="1"/>
        <v>0</v>
      </c>
    </row>
    <row r="12" spans="1:7" ht="39.75" customHeight="1" x14ac:dyDescent="0.25">
      <c r="A12" s="8" t="s">
        <v>63</v>
      </c>
      <c r="B12" s="1" t="s">
        <v>17</v>
      </c>
      <c r="C12" s="12">
        <f>C13+C14</f>
        <v>28295.599999999999</v>
      </c>
      <c r="D12" s="12">
        <f>D13+D14</f>
        <v>27341.1</v>
      </c>
      <c r="E12" s="12">
        <f>D12/C12*100</f>
        <v>96.626684007407519</v>
      </c>
      <c r="F12" s="12">
        <f>F13+F14</f>
        <v>20033.599999999999</v>
      </c>
      <c r="G12" s="12">
        <f t="shared" si="1"/>
        <v>70.801113954113006</v>
      </c>
    </row>
    <row r="13" spans="1:7" ht="39.75" customHeight="1" x14ac:dyDescent="0.25">
      <c r="A13" s="4"/>
      <c r="B13" s="3" t="s">
        <v>18</v>
      </c>
      <c r="C13" s="11">
        <v>17400.5</v>
      </c>
      <c r="D13" s="11">
        <v>16367.6</v>
      </c>
      <c r="E13" s="11">
        <f t="shared" ref="E13:E14" si="3">D13/C13*100</f>
        <v>94.063963679204619</v>
      </c>
      <c r="F13" s="11">
        <v>11889.3</v>
      </c>
      <c r="G13" s="11">
        <f t="shared" si="1"/>
        <v>68.327346915318515</v>
      </c>
    </row>
    <row r="14" spans="1:7" ht="120" customHeight="1" x14ac:dyDescent="0.25">
      <c r="A14" s="4"/>
      <c r="B14" s="3" t="s">
        <v>19</v>
      </c>
      <c r="C14" s="11">
        <v>10895.1</v>
      </c>
      <c r="D14" s="11">
        <v>10973.5</v>
      </c>
      <c r="E14" s="11">
        <f t="shared" si="3"/>
        <v>100.71958954025204</v>
      </c>
      <c r="F14" s="11">
        <v>8144.3</v>
      </c>
      <c r="G14" s="11">
        <f t="shared" si="1"/>
        <v>74.751952712687356</v>
      </c>
    </row>
    <row r="15" spans="1:7" ht="54.75" customHeight="1" x14ac:dyDescent="0.25">
      <c r="A15" s="8" t="s">
        <v>60</v>
      </c>
      <c r="B15" s="7" t="s">
        <v>20</v>
      </c>
      <c r="C15" s="12">
        <f>C16+C17+C18+C19+C20</f>
        <v>530154.29999999993</v>
      </c>
      <c r="D15" s="12">
        <f>D16+D17+D18+D19+D20</f>
        <v>486958.20000000007</v>
      </c>
      <c r="E15" s="12">
        <f>D15/C15*100</f>
        <v>91.852164549075638</v>
      </c>
      <c r="F15" s="12">
        <f>F16+F17+F18+F19+F20</f>
        <v>293609.69999999995</v>
      </c>
      <c r="G15" s="12">
        <f t="shared" si="1"/>
        <v>55.381933146632967</v>
      </c>
    </row>
    <row r="16" spans="1:7" ht="27" customHeight="1" x14ac:dyDescent="0.25">
      <c r="A16" s="4"/>
      <c r="B16" s="2" t="s">
        <v>21</v>
      </c>
      <c r="C16" s="11">
        <v>93586.8</v>
      </c>
      <c r="D16" s="11">
        <v>67855.600000000006</v>
      </c>
      <c r="E16" s="11">
        <f t="shared" ref="E16:E20" si="4">D16/C16*100</f>
        <v>72.505524283339113</v>
      </c>
      <c r="F16" s="11">
        <v>69672.899999999994</v>
      </c>
      <c r="G16" s="11">
        <f t="shared" si="1"/>
        <v>74.447357960738046</v>
      </c>
    </row>
    <row r="17" spans="1:7" ht="29.25" customHeight="1" x14ac:dyDescent="0.25">
      <c r="A17" s="4"/>
      <c r="B17" s="2" t="s">
        <v>22</v>
      </c>
      <c r="C17" s="11">
        <v>343358.9</v>
      </c>
      <c r="D17" s="11">
        <v>336988.7</v>
      </c>
      <c r="E17" s="11">
        <f t="shared" si="4"/>
        <v>98.144740095567641</v>
      </c>
      <c r="F17" s="11">
        <v>153933.29999999999</v>
      </c>
      <c r="G17" s="11">
        <f t="shared" si="1"/>
        <v>44.831603316529723</v>
      </c>
    </row>
    <row r="18" spans="1:7" ht="39" customHeight="1" x14ac:dyDescent="0.25">
      <c r="A18" s="4"/>
      <c r="B18" s="2" t="s">
        <v>23</v>
      </c>
      <c r="C18" s="11">
        <v>32913.800000000003</v>
      </c>
      <c r="D18" s="11">
        <v>30126.9</v>
      </c>
      <c r="E18" s="11">
        <f t="shared" si="4"/>
        <v>91.532730951758836</v>
      </c>
      <c r="F18" s="11">
        <v>24634.799999999999</v>
      </c>
      <c r="G18" s="11">
        <f t="shared" si="1"/>
        <v>74.846417004417589</v>
      </c>
    </row>
    <row r="19" spans="1:7" ht="42.75" customHeight="1" x14ac:dyDescent="0.25">
      <c r="A19" s="4"/>
      <c r="B19" s="2" t="s">
        <v>24</v>
      </c>
      <c r="C19" s="11">
        <v>5121.6000000000004</v>
      </c>
      <c r="D19" s="11">
        <v>4809.2</v>
      </c>
      <c r="E19" s="11">
        <f t="shared" si="4"/>
        <v>93.900343642611674</v>
      </c>
      <c r="F19" s="11">
        <v>5112.6000000000004</v>
      </c>
      <c r="G19" s="11">
        <f t="shared" si="1"/>
        <v>99.824273664479847</v>
      </c>
    </row>
    <row r="20" spans="1:7" ht="50.25" customHeight="1" x14ac:dyDescent="0.25">
      <c r="A20" s="4"/>
      <c r="B20" s="3" t="s">
        <v>25</v>
      </c>
      <c r="C20" s="11">
        <v>55173.2</v>
      </c>
      <c r="D20" s="11">
        <v>47177.8</v>
      </c>
      <c r="E20" s="11">
        <f t="shared" si="4"/>
        <v>85.508544003247962</v>
      </c>
      <c r="F20" s="11">
        <v>40256.1</v>
      </c>
      <c r="G20" s="11">
        <f t="shared" si="1"/>
        <v>72.963141525233269</v>
      </c>
    </row>
    <row r="21" spans="1:7" ht="84.75" customHeight="1" x14ac:dyDescent="0.25">
      <c r="A21" s="8" t="s">
        <v>26</v>
      </c>
      <c r="B21" s="1" t="s">
        <v>27</v>
      </c>
      <c r="C21" s="12">
        <f>C22+C23+C24</f>
        <v>4966.8999999999996</v>
      </c>
      <c r="D21" s="12">
        <f>D22+D23+D24</f>
        <v>4341</v>
      </c>
      <c r="E21" s="12">
        <f>D21/C21*100</f>
        <v>87.398578590267576</v>
      </c>
      <c r="F21" s="12">
        <f>F22+F23+F24</f>
        <v>2948.6000000000004</v>
      </c>
      <c r="G21" s="12">
        <f>F21/C21*100</f>
        <v>59.364996275342783</v>
      </c>
    </row>
    <row r="22" spans="1:7" ht="31.5" x14ac:dyDescent="0.25">
      <c r="A22" s="4"/>
      <c r="B22" s="2" t="s">
        <v>28</v>
      </c>
      <c r="C22" s="11">
        <v>290</v>
      </c>
      <c r="D22" s="11">
        <v>0</v>
      </c>
      <c r="E22" s="11">
        <f t="shared" ref="E22:E24" si="5">D22/C22*100</f>
        <v>0</v>
      </c>
      <c r="F22" s="11">
        <v>134.30000000000001</v>
      </c>
      <c r="G22" s="11">
        <f t="shared" ref="G22:G24" si="6">F22/C22*100</f>
        <v>46.310344827586206</v>
      </c>
    </row>
    <row r="23" spans="1:7" ht="31.5" x14ac:dyDescent="0.25">
      <c r="A23" s="4"/>
      <c r="B23" s="2" t="s">
        <v>29</v>
      </c>
      <c r="C23" s="11">
        <v>1098.5999999999999</v>
      </c>
      <c r="D23" s="11">
        <v>660.6</v>
      </c>
      <c r="E23" s="11">
        <f t="shared" si="5"/>
        <v>60.131075914800661</v>
      </c>
      <c r="F23" s="11">
        <v>551</v>
      </c>
      <c r="G23" s="11">
        <f t="shared" si="6"/>
        <v>50.154742399417444</v>
      </c>
    </row>
    <row r="24" spans="1:7" ht="47.25" x14ac:dyDescent="0.25">
      <c r="A24" s="4"/>
      <c r="B24" s="2" t="s">
        <v>30</v>
      </c>
      <c r="C24" s="11">
        <v>3578.3</v>
      </c>
      <c r="D24" s="11">
        <v>3680.4</v>
      </c>
      <c r="E24" s="11">
        <f t="shared" si="5"/>
        <v>102.85331023111533</v>
      </c>
      <c r="F24" s="11">
        <v>2263.3000000000002</v>
      </c>
      <c r="G24" s="11">
        <f t="shared" si="6"/>
        <v>63.25070564234413</v>
      </c>
    </row>
    <row r="25" spans="1:7" ht="71.25" customHeight="1" x14ac:dyDescent="0.25">
      <c r="A25" s="8" t="s">
        <v>31</v>
      </c>
      <c r="B25" s="1" t="s">
        <v>32</v>
      </c>
      <c r="C25" s="12">
        <f>C26</f>
        <v>300</v>
      </c>
      <c r="D25" s="12">
        <f>D26</f>
        <v>300</v>
      </c>
      <c r="E25" s="12">
        <f>D25/C25*100</f>
        <v>100</v>
      </c>
      <c r="F25" s="12">
        <f>F26</f>
        <v>65</v>
      </c>
      <c r="G25" s="12">
        <f>F25/C25*100</f>
        <v>21.666666666666668</v>
      </c>
    </row>
    <row r="26" spans="1:7" ht="55.5" customHeight="1" x14ac:dyDescent="0.25">
      <c r="A26" s="4"/>
      <c r="B26" s="3" t="s">
        <v>33</v>
      </c>
      <c r="C26" s="11">
        <v>300</v>
      </c>
      <c r="D26" s="11">
        <v>300</v>
      </c>
      <c r="E26" s="11">
        <f>D26/C26*100</f>
        <v>100</v>
      </c>
      <c r="F26" s="11">
        <v>65</v>
      </c>
      <c r="G26" s="11">
        <f>F26/C26*100</f>
        <v>21.666666666666668</v>
      </c>
    </row>
    <row r="27" spans="1:7" ht="31.5" x14ac:dyDescent="0.25">
      <c r="A27" s="8" t="s">
        <v>34</v>
      </c>
      <c r="B27" s="1" t="s">
        <v>35</v>
      </c>
      <c r="C27" s="12">
        <f>C28+C29+C30</f>
        <v>4944.5</v>
      </c>
      <c r="D27" s="12">
        <f>D28+D29+D30</f>
        <v>3821.7</v>
      </c>
      <c r="E27" s="12">
        <f>D27/C27*100</f>
        <v>77.291940539993931</v>
      </c>
      <c r="F27" s="12">
        <f>F28+F29+F30</f>
        <v>4019.7</v>
      </c>
      <c r="G27" s="12">
        <f>F27/C27*100</f>
        <v>81.296389928203055</v>
      </c>
    </row>
    <row r="28" spans="1:7" ht="64.5" customHeight="1" x14ac:dyDescent="0.25">
      <c r="A28" s="8"/>
      <c r="B28" s="3" t="s">
        <v>36</v>
      </c>
      <c r="C28" s="11">
        <v>3379.5</v>
      </c>
      <c r="D28" s="11">
        <v>3170.2</v>
      </c>
      <c r="E28" s="11">
        <f t="shared" ref="E28:E30" si="7">D28/C28*100</f>
        <v>93.8067761503181</v>
      </c>
      <c r="F28" s="11">
        <v>2758.7</v>
      </c>
      <c r="G28" s="11">
        <f t="shared" ref="G28:G30" si="8">F28/C28*100</f>
        <v>81.630418700991271</v>
      </c>
    </row>
    <row r="29" spans="1:7" ht="85.5" customHeight="1" x14ac:dyDescent="0.25">
      <c r="A29" s="8"/>
      <c r="B29" s="3" t="s">
        <v>37</v>
      </c>
      <c r="C29" s="11">
        <v>99.8</v>
      </c>
      <c r="D29" s="11">
        <v>71.5</v>
      </c>
      <c r="E29" s="11">
        <f t="shared" si="7"/>
        <v>71.643286573146298</v>
      </c>
      <c r="F29" s="11">
        <v>15.8</v>
      </c>
      <c r="G29" s="11">
        <f t="shared" si="8"/>
        <v>15.831663326653308</v>
      </c>
    </row>
    <row r="30" spans="1:7" ht="35.25" customHeight="1" x14ac:dyDescent="0.25">
      <c r="A30" s="8"/>
      <c r="B30" s="3" t="s">
        <v>38</v>
      </c>
      <c r="C30" s="11">
        <v>1465.2</v>
      </c>
      <c r="D30" s="11">
        <v>580</v>
      </c>
      <c r="E30" s="11">
        <f t="shared" si="7"/>
        <v>39.585039585039581</v>
      </c>
      <c r="F30" s="11">
        <v>1245.2</v>
      </c>
      <c r="G30" s="11">
        <f t="shared" si="8"/>
        <v>84.98498498498499</v>
      </c>
    </row>
    <row r="31" spans="1:7" ht="44.25" customHeight="1" x14ac:dyDescent="0.25">
      <c r="A31" s="9" t="s">
        <v>39</v>
      </c>
      <c r="B31" s="1" t="s">
        <v>40</v>
      </c>
      <c r="C31" s="12">
        <f>C32+C33+C34</f>
        <v>29597.3</v>
      </c>
      <c r="D31" s="12">
        <f>D32+D33+D34</f>
        <v>7690</v>
      </c>
      <c r="E31" s="12">
        <f>D31/C31*100</f>
        <v>25.982099718555407</v>
      </c>
      <c r="F31" s="12">
        <f>F32+F33+F34</f>
        <v>14836.4</v>
      </c>
      <c r="G31" s="12">
        <f>F31/C31*100</f>
        <v>50.127545417994213</v>
      </c>
    </row>
    <row r="32" spans="1:7" ht="31.5" x14ac:dyDescent="0.25">
      <c r="A32" s="8"/>
      <c r="B32" s="3" t="s">
        <v>41</v>
      </c>
      <c r="C32" s="11">
        <v>29474.3</v>
      </c>
      <c r="D32" s="11">
        <v>7580</v>
      </c>
      <c r="E32" s="11">
        <f t="shared" ref="E32:E35" si="9">D32/C32*100</f>
        <v>25.717319834567743</v>
      </c>
      <c r="F32" s="11">
        <v>14770.1</v>
      </c>
      <c r="G32" s="11">
        <f t="shared" ref="G32:G35" si="10">F32/C32*100</f>
        <v>50.111792307196446</v>
      </c>
    </row>
    <row r="33" spans="1:7" ht="31.5" x14ac:dyDescent="0.25">
      <c r="A33" s="8"/>
      <c r="B33" s="3" t="s">
        <v>42</v>
      </c>
      <c r="C33" s="11">
        <v>43</v>
      </c>
      <c r="D33" s="11">
        <v>40</v>
      </c>
      <c r="E33" s="11">
        <f t="shared" si="9"/>
        <v>93.023255813953483</v>
      </c>
      <c r="F33" s="11">
        <v>23.5</v>
      </c>
      <c r="G33" s="11">
        <f t="shared" si="10"/>
        <v>54.651162790697668</v>
      </c>
    </row>
    <row r="34" spans="1:7" ht="31.5" x14ac:dyDescent="0.25">
      <c r="A34" s="8"/>
      <c r="B34" s="3" t="s">
        <v>43</v>
      </c>
      <c r="C34" s="11">
        <v>80</v>
      </c>
      <c r="D34" s="11">
        <v>70</v>
      </c>
      <c r="E34" s="11">
        <f t="shared" si="9"/>
        <v>87.5</v>
      </c>
      <c r="F34" s="11">
        <v>42.8</v>
      </c>
      <c r="G34" s="11">
        <f t="shared" si="10"/>
        <v>53.499999999999993</v>
      </c>
    </row>
    <row r="35" spans="1:7" ht="31.5" x14ac:dyDescent="0.25">
      <c r="A35" s="8"/>
      <c r="B35" s="3" t="s">
        <v>44</v>
      </c>
      <c r="C35" s="11">
        <v>10</v>
      </c>
      <c r="D35" s="11">
        <v>10</v>
      </c>
      <c r="E35" s="11">
        <f t="shared" si="9"/>
        <v>100</v>
      </c>
      <c r="F35" s="11">
        <v>0</v>
      </c>
      <c r="G35" s="11">
        <f t="shared" si="10"/>
        <v>0</v>
      </c>
    </row>
    <row r="36" spans="1:7" ht="31.5" x14ac:dyDescent="0.25">
      <c r="A36" s="8" t="s">
        <v>45</v>
      </c>
      <c r="B36" s="1" t="s">
        <v>46</v>
      </c>
      <c r="C36" s="12">
        <f>C37+C38+C39</f>
        <v>36912.199999999997</v>
      </c>
      <c r="D36" s="12">
        <f>D37+D38+D39</f>
        <v>26187.4</v>
      </c>
      <c r="E36" s="12">
        <f>D36/C36*100</f>
        <v>70.945107579607836</v>
      </c>
      <c r="F36" s="12">
        <f>F37+F38+F39</f>
        <v>28815</v>
      </c>
      <c r="G36" s="12">
        <f>F36/C36*100</f>
        <v>78.063621241757474</v>
      </c>
    </row>
    <row r="37" spans="1:7" ht="15.75" x14ac:dyDescent="0.25">
      <c r="A37" s="8"/>
      <c r="B37" s="3" t="s">
        <v>47</v>
      </c>
      <c r="C37" s="11">
        <v>11778.8</v>
      </c>
      <c r="D37" s="11">
        <v>4440</v>
      </c>
      <c r="E37" s="11">
        <f t="shared" ref="E37:E39" si="11">D37/C37*100</f>
        <v>37.694841579787422</v>
      </c>
      <c r="F37" s="11">
        <v>9114.5</v>
      </c>
      <c r="G37" s="11">
        <f t="shared" ref="G37:G39" si="12">F37/C37*100</f>
        <v>77.380548103372163</v>
      </c>
    </row>
    <row r="38" spans="1:7" ht="31.5" x14ac:dyDescent="0.25">
      <c r="A38" s="8"/>
      <c r="B38" s="3" t="s">
        <v>48</v>
      </c>
      <c r="C38" s="11">
        <v>10667.9</v>
      </c>
      <c r="D38" s="11">
        <v>9615.6</v>
      </c>
      <c r="E38" s="11">
        <f t="shared" si="11"/>
        <v>90.135828044882317</v>
      </c>
      <c r="F38" s="11">
        <v>8014</v>
      </c>
      <c r="G38" s="11">
        <f t="shared" si="12"/>
        <v>75.12256395354288</v>
      </c>
    </row>
    <row r="39" spans="1:7" ht="31.5" x14ac:dyDescent="0.25">
      <c r="A39" s="8"/>
      <c r="B39" s="3" t="s">
        <v>49</v>
      </c>
      <c r="C39" s="11">
        <v>14465.5</v>
      </c>
      <c r="D39" s="11">
        <v>12131.8</v>
      </c>
      <c r="E39" s="11">
        <f t="shared" si="11"/>
        <v>83.867132141993011</v>
      </c>
      <c r="F39" s="11">
        <v>11686.5</v>
      </c>
      <c r="G39" s="11">
        <f t="shared" si="12"/>
        <v>80.7887732881684</v>
      </c>
    </row>
    <row r="40" spans="1:7" ht="55.5" customHeight="1" x14ac:dyDescent="0.25">
      <c r="A40" s="8" t="s">
        <v>50</v>
      </c>
      <c r="B40" s="1" t="s">
        <v>51</v>
      </c>
      <c r="C40" s="12">
        <f>C41+C42+C43</f>
        <v>450</v>
      </c>
      <c r="D40" s="12">
        <f>D41+D42+D43</f>
        <v>300</v>
      </c>
      <c r="E40" s="12">
        <f>D40/C40*100</f>
        <v>66.666666666666657</v>
      </c>
      <c r="F40" s="12">
        <f>F41+F42+F43</f>
        <v>117.6</v>
      </c>
      <c r="G40" s="12">
        <f>F40/C40*100</f>
        <v>26.133333333333329</v>
      </c>
    </row>
    <row r="41" spans="1:7" ht="68.25" customHeight="1" x14ac:dyDescent="0.25">
      <c r="A41" s="8"/>
      <c r="B41" s="3" t="s">
        <v>52</v>
      </c>
      <c r="C41" s="11">
        <v>190</v>
      </c>
      <c r="D41" s="11">
        <v>150</v>
      </c>
      <c r="E41" s="11">
        <f t="shared" ref="E41:E43" si="13">D41/C41*100</f>
        <v>78.94736842105263</v>
      </c>
      <c r="F41" s="11">
        <v>0</v>
      </c>
      <c r="G41" s="11">
        <f t="shared" ref="G41:G43" si="14">F41/C41*100</f>
        <v>0</v>
      </c>
    </row>
    <row r="42" spans="1:7" ht="15.75" x14ac:dyDescent="0.25">
      <c r="A42" s="8"/>
      <c r="B42" s="10" t="s">
        <v>53</v>
      </c>
      <c r="C42" s="11">
        <v>20</v>
      </c>
      <c r="D42" s="11">
        <v>20</v>
      </c>
      <c r="E42" s="11">
        <f t="shared" si="13"/>
        <v>100</v>
      </c>
      <c r="F42" s="11">
        <v>20</v>
      </c>
      <c r="G42" s="11">
        <f t="shared" si="14"/>
        <v>100</v>
      </c>
    </row>
    <row r="43" spans="1:7" ht="19.5" customHeight="1" x14ac:dyDescent="0.25">
      <c r="A43" s="8"/>
      <c r="B43" s="3" t="s">
        <v>54</v>
      </c>
      <c r="C43" s="11">
        <v>240</v>
      </c>
      <c r="D43" s="11">
        <v>130</v>
      </c>
      <c r="E43" s="11">
        <f t="shared" si="13"/>
        <v>54.166666666666664</v>
      </c>
      <c r="F43" s="11">
        <v>97.6</v>
      </c>
      <c r="G43" s="11">
        <f t="shared" si="14"/>
        <v>40.666666666666664</v>
      </c>
    </row>
    <row r="44" spans="1:7" ht="68.25" customHeight="1" x14ac:dyDescent="0.25">
      <c r="A44" s="8" t="s">
        <v>55</v>
      </c>
      <c r="B44" s="1" t="s">
        <v>56</v>
      </c>
      <c r="C44" s="12">
        <f>C45+C46+C47</f>
        <v>45367</v>
      </c>
      <c r="D44" s="12">
        <f>D45+D46+D47</f>
        <v>19993.400000000001</v>
      </c>
      <c r="E44" s="12">
        <f>D44/C44*100</f>
        <v>44.070359512420929</v>
      </c>
      <c r="F44" s="12">
        <f>F45+F46+F47</f>
        <v>15965.4</v>
      </c>
      <c r="G44" s="12">
        <f>F44/C44*100</f>
        <v>35.191659135494966</v>
      </c>
    </row>
    <row r="45" spans="1:7" ht="33.75" customHeight="1" x14ac:dyDescent="0.25">
      <c r="A45" s="8"/>
      <c r="B45" s="10" t="s">
        <v>57</v>
      </c>
      <c r="C45" s="11">
        <v>44337</v>
      </c>
      <c r="D45" s="11">
        <v>19123.400000000001</v>
      </c>
      <c r="E45" s="11">
        <f t="shared" ref="E45:E47" si="15">D45/C45*100</f>
        <v>43.131921420032931</v>
      </c>
      <c r="F45" s="11">
        <v>15949.52</v>
      </c>
      <c r="G45" s="11">
        <f t="shared" ref="G45:G47" si="16">F45/C45*100</f>
        <v>35.973385659832644</v>
      </c>
    </row>
    <row r="46" spans="1:7" ht="31.5" x14ac:dyDescent="0.25">
      <c r="A46" s="8"/>
      <c r="B46" s="10" t="s">
        <v>58</v>
      </c>
      <c r="C46" s="11">
        <v>430</v>
      </c>
      <c r="D46" s="11">
        <v>370</v>
      </c>
      <c r="E46" s="11">
        <f t="shared" si="15"/>
        <v>86.04651162790698</v>
      </c>
      <c r="F46" s="11">
        <v>15.88</v>
      </c>
      <c r="G46" s="11">
        <f t="shared" si="16"/>
        <v>3.6930232558139533</v>
      </c>
    </row>
    <row r="47" spans="1:7" ht="30" customHeight="1" x14ac:dyDescent="0.25">
      <c r="A47" s="6"/>
      <c r="B47" s="3" t="s">
        <v>59</v>
      </c>
      <c r="C47" s="11">
        <v>600</v>
      </c>
      <c r="D47" s="11">
        <v>500</v>
      </c>
      <c r="E47" s="11">
        <f t="shared" si="15"/>
        <v>83.333333333333343</v>
      </c>
      <c r="F47" s="11">
        <v>0</v>
      </c>
      <c r="G47" s="11">
        <f t="shared" si="16"/>
        <v>0</v>
      </c>
    </row>
    <row r="48" spans="1:7" ht="30" customHeight="1" x14ac:dyDescent="0.25">
      <c r="A48" s="14"/>
      <c r="B48" s="7" t="s">
        <v>66</v>
      </c>
      <c r="C48" s="12">
        <f>C44+C40+C31+C27+C25+C21+C15+C12+C7+C36</f>
        <v>869073.79999999981</v>
      </c>
      <c r="D48" s="12">
        <f>D44+D40+D31+D27+D25+D21+D15+D12+D7+D36</f>
        <v>629795.4</v>
      </c>
      <c r="E48" s="12">
        <f>D48/C48*100</f>
        <v>72.467424515616528</v>
      </c>
      <c r="F48" s="12">
        <f>F44+F40+F31+F27+F25+F21+F15+F12+F7+F36</f>
        <v>402455.59999999992</v>
      </c>
      <c r="G48" s="12">
        <f>F48/C48*100</f>
        <v>46.308564358976191</v>
      </c>
    </row>
    <row r="50" spans="2:6" s="13" customFormat="1" ht="18.75" x14ac:dyDescent="0.3">
      <c r="B50" s="13" t="s">
        <v>64</v>
      </c>
      <c r="F50" s="13" t="s">
        <v>65</v>
      </c>
    </row>
  </sheetData>
  <mergeCells count="1">
    <mergeCell ref="B1:G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="75" zoomScaleNormal="75" workbookViewId="0">
      <selection activeCell="B2" sqref="B2"/>
    </sheetView>
  </sheetViews>
  <sheetFormatPr defaultRowHeight="15" x14ac:dyDescent="0.25"/>
  <cols>
    <col min="1" max="1" width="5.140625" customWidth="1"/>
    <col min="2" max="2" width="39.7109375" customWidth="1"/>
    <col min="3" max="3" width="18.42578125" customWidth="1"/>
    <col min="4" max="4" width="16.5703125" customWidth="1"/>
    <col min="5" max="5" width="12" customWidth="1"/>
    <col min="6" max="6" width="16.42578125" customWidth="1"/>
    <col min="7" max="7" width="18.5703125" customWidth="1"/>
  </cols>
  <sheetData>
    <row r="1" spans="1:7" ht="18.75" customHeight="1" x14ac:dyDescent="0.25">
      <c r="A1" s="30" t="s">
        <v>109</v>
      </c>
      <c r="B1" s="31"/>
      <c r="C1" s="31"/>
      <c r="D1" s="31"/>
      <c r="E1" s="31"/>
      <c r="F1" s="31"/>
      <c r="G1" s="31"/>
    </row>
    <row r="2" spans="1:7" ht="60" customHeight="1" x14ac:dyDescent="0.25">
      <c r="A2" s="6" t="s">
        <v>11</v>
      </c>
      <c r="B2" s="15" t="s">
        <v>4</v>
      </c>
      <c r="C2" s="15" t="s">
        <v>90</v>
      </c>
      <c r="D2" s="15" t="s">
        <v>91</v>
      </c>
      <c r="E2" s="15" t="s">
        <v>68</v>
      </c>
      <c r="F2" s="16" t="s">
        <v>67</v>
      </c>
      <c r="G2" s="16" t="s">
        <v>86</v>
      </c>
    </row>
    <row r="3" spans="1:7" s="25" customFormat="1" ht="31.5" x14ac:dyDescent="0.25">
      <c r="A3" s="24" t="s">
        <v>61</v>
      </c>
      <c r="B3" s="17" t="s">
        <v>5</v>
      </c>
      <c r="C3" s="18">
        <f>C4+C5+C6</f>
        <v>79600.479999999996</v>
      </c>
      <c r="D3" s="18">
        <f>D4+D5+D6</f>
        <v>79579.62</v>
      </c>
      <c r="E3" s="18">
        <f t="shared" ref="E3:E12" si="0">D3/C3*100</f>
        <v>99.973794127874598</v>
      </c>
      <c r="F3" s="7" t="s">
        <v>69</v>
      </c>
      <c r="G3" s="7" t="s">
        <v>87</v>
      </c>
    </row>
    <row r="4" spans="1:7" ht="82.5" customHeight="1" x14ac:dyDescent="0.25">
      <c r="A4" s="4"/>
      <c r="B4" s="20" t="s">
        <v>6</v>
      </c>
      <c r="C4" s="21">
        <v>63736</v>
      </c>
      <c r="D4" s="21">
        <v>63736</v>
      </c>
      <c r="E4" s="21">
        <f t="shared" si="0"/>
        <v>100</v>
      </c>
      <c r="F4" s="3"/>
      <c r="G4" s="3"/>
    </row>
    <row r="5" spans="1:7" ht="34.5" customHeight="1" x14ac:dyDescent="0.25">
      <c r="A5" s="4"/>
      <c r="B5" s="20" t="s">
        <v>7</v>
      </c>
      <c r="C5" s="21">
        <v>1.2</v>
      </c>
      <c r="D5" s="21">
        <v>1.2</v>
      </c>
      <c r="E5" s="21">
        <f t="shared" si="0"/>
        <v>100</v>
      </c>
      <c r="F5" s="3"/>
      <c r="G5" s="3"/>
    </row>
    <row r="6" spans="1:7" ht="26.25" x14ac:dyDescent="0.25">
      <c r="A6" s="4"/>
      <c r="B6" s="19" t="s">
        <v>8</v>
      </c>
      <c r="C6" s="21">
        <v>15863.28</v>
      </c>
      <c r="D6" s="21">
        <v>15842.42</v>
      </c>
      <c r="E6" s="21">
        <f t="shared" si="0"/>
        <v>99.868501343984335</v>
      </c>
      <c r="F6" s="3"/>
      <c r="G6" s="3"/>
    </row>
    <row r="7" spans="1:7" s="25" customFormat="1" ht="65.25" customHeight="1" x14ac:dyDescent="0.25">
      <c r="A7" s="24" t="s">
        <v>62</v>
      </c>
      <c r="B7" s="17" t="s">
        <v>12</v>
      </c>
      <c r="C7" s="18">
        <f>C8+C9</f>
        <v>6732.01</v>
      </c>
      <c r="D7" s="18">
        <f>D8+D9</f>
        <v>6081</v>
      </c>
      <c r="E7" s="18">
        <f t="shared" si="0"/>
        <v>90.329634091452633</v>
      </c>
      <c r="F7" s="7" t="s">
        <v>106</v>
      </c>
      <c r="G7" s="7" t="s">
        <v>87</v>
      </c>
    </row>
    <row r="8" spans="1:7" ht="39" x14ac:dyDescent="0.25">
      <c r="A8" s="4"/>
      <c r="B8" s="19" t="s">
        <v>108</v>
      </c>
      <c r="C8" s="21">
        <v>6632.01</v>
      </c>
      <c r="D8" s="21">
        <v>6006.23</v>
      </c>
      <c r="E8" s="21">
        <f t="shared" si="0"/>
        <v>90.564248244499026</v>
      </c>
      <c r="F8" s="3"/>
      <c r="G8" s="3"/>
    </row>
    <row r="9" spans="1:7" ht="26.25" x14ac:dyDescent="0.25">
      <c r="A9" s="4"/>
      <c r="B9" s="19" t="s">
        <v>107</v>
      </c>
      <c r="C9" s="21">
        <v>100</v>
      </c>
      <c r="D9" s="21">
        <v>74.77</v>
      </c>
      <c r="E9" s="21">
        <f t="shared" si="0"/>
        <v>74.77</v>
      </c>
      <c r="F9" s="3"/>
      <c r="G9" s="3"/>
    </row>
    <row r="10" spans="1:7" s="25" customFormat="1" ht="45" customHeight="1" x14ac:dyDescent="0.25">
      <c r="A10" s="24" t="s">
        <v>63</v>
      </c>
      <c r="B10" s="22" t="s">
        <v>17</v>
      </c>
      <c r="C10" s="18">
        <f>C11+C12+C13+C14</f>
        <v>29579.160000000003</v>
      </c>
      <c r="D10" s="18">
        <f>D11+D12+D13+D14</f>
        <v>29468.840000000004</v>
      </c>
      <c r="E10" s="18">
        <f t="shared" si="0"/>
        <v>99.627034709572541</v>
      </c>
      <c r="F10" s="7" t="s">
        <v>111</v>
      </c>
      <c r="G10" s="7" t="s">
        <v>87</v>
      </c>
    </row>
    <row r="11" spans="1:7" ht="39.75" customHeight="1" x14ac:dyDescent="0.25">
      <c r="A11" s="4"/>
      <c r="B11" s="19" t="s">
        <v>98</v>
      </c>
      <c r="C11" s="21">
        <v>887.46</v>
      </c>
      <c r="D11" s="21">
        <v>887.46</v>
      </c>
      <c r="E11" s="21">
        <f t="shared" si="0"/>
        <v>100</v>
      </c>
      <c r="F11" s="3"/>
      <c r="G11" s="3"/>
    </row>
    <row r="12" spans="1:7" ht="35.25" customHeight="1" x14ac:dyDescent="0.25">
      <c r="A12" s="4"/>
      <c r="B12" s="19" t="s">
        <v>81</v>
      </c>
      <c r="C12" s="21">
        <v>150.4</v>
      </c>
      <c r="D12" s="21">
        <v>100.22</v>
      </c>
      <c r="E12" s="21">
        <f t="shared" si="0"/>
        <v>66.635638297872333</v>
      </c>
      <c r="F12" s="3"/>
      <c r="G12" s="3"/>
    </row>
    <row r="13" spans="1:7" ht="39" customHeight="1" x14ac:dyDescent="0.25">
      <c r="A13" s="4"/>
      <c r="B13" s="19" t="s">
        <v>84</v>
      </c>
      <c r="C13" s="21">
        <v>17501.400000000001</v>
      </c>
      <c r="D13" s="21">
        <v>17501.400000000001</v>
      </c>
      <c r="E13" s="21">
        <f t="shared" ref="E13:E32" si="1">D13/C13*100</f>
        <v>100</v>
      </c>
      <c r="F13" s="3"/>
      <c r="G13" s="3"/>
    </row>
    <row r="14" spans="1:7" ht="41.25" customHeight="1" x14ac:dyDescent="0.25">
      <c r="A14" s="4"/>
      <c r="B14" s="19" t="s">
        <v>85</v>
      </c>
      <c r="C14" s="21">
        <v>11039.9</v>
      </c>
      <c r="D14" s="21">
        <v>10979.76</v>
      </c>
      <c r="E14" s="21">
        <f t="shared" si="1"/>
        <v>99.455248688846822</v>
      </c>
      <c r="F14" s="3"/>
      <c r="G14" s="3"/>
    </row>
    <row r="15" spans="1:7" s="25" customFormat="1" ht="54.75" customHeight="1" x14ac:dyDescent="0.25">
      <c r="A15" s="24" t="s">
        <v>60</v>
      </c>
      <c r="B15" s="17" t="s">
        <v>20</v>
      </c>
      <c r="C15" s="18">
        <f>C16+C17+C18+C19+C20</f>
        <v>599944.1</v>
      </c>
      <c r="D15" s="18">
        <f>D16+D17+D18+D19+D20</f>
        <v>587233.5</v>
      </c>
      <c r="E15" s="18">
        <f t="shared" si="1"/>
        <v>97.881369280904678</v>
      </c>
      <c r="F15" s="7" t="s">
        <v>82</v>
      </c>
      <c r="G15" s="7" t="s">
        <v>89</v>
      </c>
    </row>
    <row r="16" spans="1:7" ht="27" customHeight="1" x14ac:dyDescent="0.25">
      <c r="A16" s="4"/>
      <c r="B16" s="20" t="s">
        <v>73</v>
      </c>
      <c r="C16" s="21">
        <v>114832.63</v>
      </c>
      <c r="D16" s="21">
        <v>112165.58</v>
      </c>
      <c r="E16" s="21">
        <f t="shared" si="1"/>
        <v>97.677445861859994</v>
      </c>
      <c r="F16" s="3"/>
      <c r="G16" s="3"/>
    </row>
    <row r="17" spans="1:7" ht="29.25" customHeight="1" x14ac:dyDescent="0.25">
      <c r="A17" s="4"/>
      <c r="B17" s="20" t="s">
        <v>74</v>
      </c>
      <c r="C17" s="21">
        <v>383503.8</v>
      </c>
      <c r="D17" s="21">
        <v>375881.96</v>
      </c>
      <c r="E17" s="21">
        <f t="shared" si="1"/>
        <v>98.012577711094394</v>
      </c>
      <c r="F17" s="3"/>
      <c r="G17" s="3"/>
    </row>
    <row r="18" spans="1:7" ht="39" customHeight="1" x14ac:dyDescent="0.25">
      <c r="A18" s="4"/>
      <c r="B18" s="20" t="s">
        <v>75</v>
      </c>
      <c r="C18" s="21">
        <v>37736.519999999997</v>
      </c>
      <c r="D18" s="21">
        <v>37408.449999999997</v>
      </c>
      <c r="E18" s="21">
        <f t="shared" si="1"/>
        <v>99.130629957399364</v>
      </c>
      <c r="F18" s="3"/>
      <c r="G18" s="3"/>
    </row>
    <row r="19" spans="1:7" ht="42.75" customHeight="1" x14ac:dyDescent="0.25">
      <c r="A19" s="4"/>
      <c r="B19" s="20" t="s">
        <v>76</v>
      </c>
      <c r="C19" s="21">
        <v>5970.98</v>
      </c>
      <c r="D19" s="21">
        <v>5599.2</v>
      </c>
      <c r="E19" s="21">
        <f t="shared" si="1"/>
        <v>93.773551410321261</v>
      </c>
      <c r="F19" s="3"/>
      <c r="G19" s="3"/>
    </row>
    <row r="20" spans="1:7" ht="50.25" customHeight="1" x14ac:dyDescent="0.25">
      <c r="A20" s="4"/>
      <c r="B20" s="19" t="s">
        <v>25</v>
      </c>
      <c r="C20" s="21">
        <v>57900.17</v>
      </c>
      <c r="D20" s="21">
        <v>56178.31</v>
      </c>
      <c r="E20" s="21">
        <f t="shared" si="1"/>
        <v>97.026157263441533</v>
      </c>
      <c r="F20" s="3"/>
      <c r="G20" s="3"/>
    </row>
    <row r="21" spans="1:7" s="25" customFormat="1" ht="84.75" customHeight="1" x14ac:dyDescent="0.25">
      <c r="A21" s="24" t="s">
        <v>26</v>
      </c>
      <c r="B21" s="22" t="s">
        <v>27</v>
      </c>
      <c r="C21" s="18">
        <f>C22+C23+C24</f>
        <v>4272.68</v>
      </c>
      <c r="D21" s="18">
        <f>D22+D23+D24</f>
        <v>4214.95</v>
      </c>
      <c r="E21" s="18">
        <f t="shared" si="1"/>
        <v>98.648857391613689</v>
      </c>
      <c r="F21" s="7" t="s">
        <v>70</v>
      </c>
      <c r="G21" s="7" t="s">
        <v>88</v>
      </c>
    </row>
    <row r="22" spans="1:7" ht="15.75" x14ac:dyDescent="0.25">
      <c r="A22" s="4"/>
      <c r="B22" s="20" t="s">
        <v>77</v>
      </c>
      <c r="C22" s="21">
        <v>158.97999999999999</v>
      </c>
      <c r="D22" s="21">
        <v>146.80000000000001</v>
      </c>
      <c r="E22" s="21">
        <f t="shared" si="1"/>
        <v>92.338658950811435</v>
      </c>
      <c r="F22" s="3"/>
      <c r="G22" s="3"/>
    </row>
    <row r="23" spans="1:7" ht="26.25" x14ac:dyDescent="0.25">
      <c r="A23" s="4"/>
      <c r="B23" s="20" t="s">
        <v>78</v>
      </c>
      <c r="C23" s="21">
        <v>584.70000000000005</v>
      </c>
      <c r="D23" s="21">
        <v>539.96</v>
      </c>
      <c r="E23" s="21">
        <f t="shared" si="1"/>
        <v>92.348212758679665</v>
      </c>
      <c r="F23" s="3"/>
      <c r="G23" s="3"/>
    </row>
    <row r="24" spans="1:7" ht="39" x14ac:dyDescent="0.25">
      <c r="A24" s="4"/>
      <c r="B24" s="20" t="s">
        <v>79</v>
      </c>
      <c r="C24" s="21">
        <v>3529</v>
      </c>
      <c r="D24" s="21">
        <v>3528.19</v>
      </c>
      <c r="E24" s="21">
        <f t="shared" si="1"/>
        <v>99.977047322187602</v>
      </c>
      <c r="F24" s="3"/>
      <c r="G24" s="3"/>
    </row>
    <row r="25" spans="1:7" s="25" customFormat="1" ht="71.25" customHeight="1" x14ac:dyDescent="0.25">
      <c r="A25" s="24" t="s">
        <v>31</v>
      </c>
      <c r="B25" s="17" t="s">
        <v>32</v>
      </c>
      <c r="C25" s="18">
        <v>450</v>
      </c>
      <c r="D25" s="18">
        <v>450</v>
      </c>
      <c r="E25" s="18">
        <f t="shared" si="1"/>
        <v>100</v>
      </c>
      <c r="F25" s="7" t="s">
        <v>71</v>
      </c>
      <c r="G25" s="7" t="s">
        <v>87</v>
      </c>
    </row>
    <row r="26" spans="1:7" s="25" customFormat="1" ht="47.25" x14ac:dyDescent="0.25">
      <c r="A26" s="24" t="s">
        <v>34</v>
      </c>
      <c r="B26" s="22" t="s">
        <v>35</v>
      </c>
      <c r="C26" s="18">
        <f>C27+C28+C29</f>
        <v>7697.12</v>
      </c>
      <c r="D26" s="18">
        <f>D27+D28+D29</f>
        <v>7690.02</v>
      </c>
      <c r="E26" s="18">
        <f t="shared" si="1"/>
        <v>99.907757706778639</v>
      </c>
      <c r="F26" s="7" t="s">
        <v>83</v>
      </c>
      <c r="G26" s="7" t="s">
        <v>87</v>
      </c>
    </row>
    <row r="27" spans="1:7" ht="64.5" customHeight="1" x14ac:dyDescent="0.25">
      <c r="A27" s="8"/>
      <c r="B27" s="19" t="s">
        <v>36</v>
      </c>
      <c r="C27" s="21">
        <v>4360.12</v>
      </c>
      <c r="D27" s="21">
        <v>4353.0200000000004</v>
      </c>
      <c r="E27" s="21">
        <f t="shared" si="1"/>
        <v>99.837160445125377</v>
      </c>
      <c r="F27" s="3"/>
      <c r="G27" s="3"/>
    </row>
    <row r="28" spans="1:7" ht="64.5" customHeight="1" x14ac:dyDescent="0.25">
      <c r="A28" s="8"/>
      <c r="B28" s="19" t="s">
        <v>37</v>
      </c>
      <c r="C28" s="21">
        <v>30</v>
      </c>
      <c r="D28" s="21">
        <v>30</v>
      </c>
      <c r="E28" s="21">
        <f t="shared" si="1"/>
        <v>100</v>
      </c>
      <c r="F28" s="3"/>
      <c r="G28" s="3"/>
    </row>
    <row r="29" spans="1:7" ht="35.25" customHeight="1" x14ac:dyDescent="0.25">
      <c r="A29" s="8"/>
      <c r="B29" s="19" t="s">
        <v>38</v>
      </c>
      <c r="C29" s="21">
        <v>3307</v>
      </c>
      <c r="D29" s="21">
        <v>3307</v>
      </c>
      <c r="E29" s="21">
        <f t="shared" si="1"/>
        <v>100</v>
      </c>
      <c r="F29" s="3"/>
      <c r="G29" s="3"/>
    </row>
    <row r="30" spans="1:7" s="25" customFormat="1" ht="44.25" customHeight="1" x14ac:dyDescent="0.25">
      <c r="A30" s="26" t="s">
        <v>39</v>
      </c>
      <c r="B30" s="22" t="s">
        <v>40</v>
      </c>
      <c r="C30" s="18">
        <f>C31+C32</f>
        <v>9956.2000000000007</v>
      </c>
      <c r="D30" s="18">
        <f>D31+D32</f>
        <v>9956.16</v>
      </c>
      <c r="E30" s="18">
        <f t="shared" si="1"/>
        <v>99.999598240292471</v>
      </c>
      <c r="F30" s="7" t="s">
        <v>83</v>
      </c>
      <c r="G30" s="7" t="s">
        <v>89</v>
      </c>
    </row>
    <row r="31" spans="1:7" ht="26.25" x14ac:dyDescent="0.25">
      <c r="A31" s="8"/>
      <c r="B31" s="19" t="s">
        <v>41</v>
      </c>
      <c r="C31" s="21">
        <v>9808.7000000000007</v>
      </c>
      <c r="D31" s="21">
        <v>9808.66</v>
      </c>
      <c r="E31" s="21">
        <f t="shared" si="1"/>
        <v>99.999592198762315</v>
      </c>
      <c r="F31" s="3"/>
      <c r="G31" s="3"/>
    </row>
    <row r="32" spans="1:7" ht="26.25" x14ac:dyDescent="0.25">
      <c r="A32" s="8"/>
      <c r="B32" s="19" t="s">
        <v>42</v>
      </c>
      <c r="C32" s="21">
        <v>147.5</v>
      </c>
      <c r="D32" s="21">
        <v>147.5</v>
      </c>
      <c r="E32" s="21">
        <f t="shared" si="1"/>
        <v>100</v>
      </c>
      <c r="F32" s="3"/>
      <c r="G32" s="3"/>
    </row>
    <row r="33" spans="1:7" ht="15.75" x14ac:dyDescent="0.25">
      <c r="A33" s="8"/>
      <c r="B33" s="19"/>
      <c r="C33" s="21"/>
      <c r="D33" s="21"/>
      <c r="E33" s="21"/>
      <c r="F33" s="3"/>
      <c r="G33" s="3"/>
    </row>
    <row r="34" spans="1:7" s="25" customFormat="1" ht="47.25" x14ac:dyDescent="0.25">
      <c r="A34" s="24" t="s">
        <v>45</v>
      </c>
      <c r="B34" s="22" t="s">
        <v>92</v>
      </c>
      <c r="C34" s="18">
        <f>C35+C36+C37+C38</f>
        <v>53326.97</v>
      </c>
      <c r="D34" s="18">
        <f>D35+D36+D37+D38</f>
        <v>52009.84</v>
      </c>
      <c r="E34" s="18">
        <f t="shared" ref="E34:E53" si="2">D34/C34*100</f>
        <v>97.530086558452496</v>
      </c>
      <c r="F34" s="7" t="s">
        <v>83</v>
      </c>
      <c r="G34" s="7" t="s">
        <v>89</v>
      </c>
    </row>
    <row r="35" spans="1:7" ht="15.75" x14ac:dyDescent="0.25">
      <c r="A35" s="8"/>
      <c r="B35" s="19" t="s">
        <v>93</v>
      </c>
      <c r="C35" s="21">
        <v>11010.33</v>
      </c>
      <c r="D35" s="21">
        <v>10992.7</v>
      </c>
      <c r="E35" s="21">
        <f t="shared" si="2"/>
        <v>99.839877642177854</v>
      </c>
      <c r="F35" s="3"/>
      <c r="G35" s="3"/>
    </row>
    <row r="36" spans="1:7" ht="15.75" x14ac:dyDescent="0.25">
      <c r="A36" s="8"/>
      <c r="B36" s="19" t="s">
        <v>94</v>
      </c>
      <c r="C36" s="21">
        <v>42176.44</v>
      </c>
      <c r="D36" s="21">
        <v>40880.67</v>
      </c>
      <c r="E36" s="21">
        <f t="shared" si="2"/>
        <v>96.927739752335654</v>
      </c>
      <c r="F36" s="3"/>
      <c r="G36" s="3"/>
    </row>
    <row r="37" spans="1:7" ht="15.75" x14ac:dyDescent="0.25">
      <c r="A37" s="8"/>
      <c r="B37" s="19" t="s">
        <v>96</v>
      </c>
      <c r="C37" s="21">
        <v>30</v>
      </c>
      <c r="D37" s="21">
        <v>30</v>
      </c>
      <c r="E37" s="21">
        <f t="shared" si="2"/>
        <v>100</v>
      </c>
      <c r="F37" s="3"/>
      <c r="G37" s="3"/>
    </row>
    <row r="38" spans="1:7" ht="26.25" x14ac:dyDescent="0.25">
      <c r="A38" s="8"/>
      <c r="B38" s="19" t="s">
        <v>95</v>
      </c>
      <c r="C38" s="21">
        <v>110.2</v>
      </c>
      <c r="D38" s="21">
        <v>106.47</v>
      </c>
      <c r="E38" s="21">
        <f t="shared" si="2"/>
        <v>96.6152450090744</v>
      </c>
      <c r="F38" s="3"/>
      <c r="G38" s="3"/>
    </row>
    <row r="39" spans="1:7" s="25" customFormat="1" ht="55.5" customHeight="1" x14ac:dyDescent="0.25">
      <c r="A39" s="24" t="s">
        <v>50</v>
      </c>
      <c r="B39" s="22" t="s">
        <v>51</v>
      </c>
      <c r="C39" s="18">
        <f>C40+C41+C42</f>
        <v>300</v>
      </c>
      <c r="D39" s="18">
        <f>D40+D41+D42</f>
        <v>300</v>
      </c>
      <c r="E39" s="18">
        <f t="shared" si="2"/>
        <v>100</v>
      </c>
      <c r="F39" s="7" t="s">
        <v>72</v>
      </c>
      <c r="G39" s="7" t="s">
        <v>88</v>
      </c>
    </row>
    <row r="40" spans="1:7" ht="35.25" customHeight="1" x14ac:dyDescent="0.25">
      <c r="A40" s="8"/>
      <c r="B40" s="19" t="s">
        <v>97</v>
      </c>
      <c r="C40" s="21">
        <v>150</v>
      </c>
      <c r="D40" s="21">
        <v>150</v>
      </c>
      <c r="E40" s="21">
        <f t="shared" si="2"/>
        <v>100</v>
      </c>
      <c r="F40" s="3"/>
      <c r="G40" s="3"/>
    </row>
    <row r="41" spans="1:7" ht="15.75" x14ac:dyDescent="0.25">
      <c r="A41" s="8"/>
      <c r="B41" s="23" t="s">
        <v>80</v>
      </c>
      <c r="C41" s="21">
        <v>20</v>
      </c>
      <c r="D41" s="21">
        <v>20</v>
      </c>
      <c r="E41" s="21">
        <f t="shared" si="2"/>
        <v>100</v>
      </c>
      <c r="F41" s="3"/>
      <c r="G41" s="3"/>
    </row>
    <row r="42" spans="1:7" ht="19.5" customHeight="1" x14ac:dyDescent="0.25">
      <c r="A42" s="8"/>
      <c r="B42" s="19" t="s">
        <v>54</v>
      </c>
      <c r="C42" s="21">
        <v>130</v>
      </c>
      <c r="D42" s="21">
        <v>130</v>
      </c>
      <c r="E42" s="21">
        <f t="shared" si="2"/>
        <v>100</v>
      </c>
      <c r="F42" s="3"/>
      <c r="G42" s="3"/>
    </row>
    <row r="43" spans="1:7" s="25" customFormat="1" ht="84" customHeight="1" x14ac:dyDescent="0.25">
      <c r="A43" s="24">
        <v>11</v>
      </c>
      <c r="B43" s="22" t="s">
        <v>99</v>
      </c>
      <c r="C43" s="18">
        <f>C44+C45</f>
        <v>13563.7</v>
      </c>
      <c r="D43" s="18">
        <f>D44+D45</f>
        <v>12862.02</v>
      </c>
      <c r="E43" s="18">
        <f t="shared" si="2"/>
        <v>94.826780303309562</v>
      </c>
      <c r="F43" s="7" t="s">
        <v>100</v>
      </c>
      <c r="G43" s="7" t="s">
        <v>87</v>
      </c>
    </row>
    <row r="44" spans="1:7" ht="33.75" customHeight="1" x14ac:dyDescent="0.25">
      <c r="A44" s="8"/>
      <c r="B44" s="23" t="s">
        <v>57</v>
      </c>
      <c r="C44" s="21">
        <v>13198.7</v>
      </c>
      <c r="D44" s="21">
        <v>12524.85</v>
      </c>
      <c r="E44" s="21">
        <f t="shared" si="2"/>
        <v>94.894572950366324</v>
      </c>
      <c r="F44" s="3"/>
      <c r="G44" s="3"/>
    </row>
    <row r="45" spans="1:7" ht="15.75" x14ac:dyDescent="0.25">
      <c r="A45" s="8"/>
      <c r="B45" s="23" t="s">
        <v>58</v>
      </c>
      <c r="C45" s="21">
        <v>365</v>
      </c>
      <c r="D45" s="21">
        <v>337.17</v>
      </c>
      <c r="E45" s="21">
        <f t="shared" si="2"/>
        <v>92.375342465753434</v>
      </c>
      <c r="F45" s="3"/>
      <c r="G45" s="3"/>
    </row>
    <row r="46" spans="1:7" ht="15.75" x14ac:dyDescent="0.25">
      <c r="A46" s="8"/>
      <c r="B46" s="23"/>
      <c r="C46" s="21"/>
      <c r="D46" s="21"/>
      <c r="E46" s="21"/>
      <c r="F46" s="3"/>
      <c r="G46" s="3"/>
    </row>
    <row r="47" spans="1:7" ht="39" x14ac:dyDescent="0.25">
      <c r="A47" s="8">
        <v>12</v>
      </c>
      <c r="B47" s="27" t="s">
        <v>101</v>
      </c>
      <c r="C47" s="18">
        <f>C48+C49+C50+C51</f>
        <v>165802.25</v>
      </c>
      <c r="D47" s="18">
        <f>D48+D49+D50+D51</f>
        <v>154907.43000000002</v>
      </c>
      <c r="E47" s="18">
        <f>D47/C47*100</f>
        <v>93.42902765191667</v>
      </c>
      <c r="F47" s="7" t="s">
        <v>110</v>
      </c>
      <c r="G47" s="7" t="s">
        <v>89</v>
      </c>
    </row>
    <row r="48" spans="1:7" ht="30" customHeight="1" x14ac:dyDescent="0.25">
      <c r="A48" s="6"/>
      <c r="B48" s="19" t="s">
        <v>102</v>
      </c>
      <c r="C48" s="21">
        <v>129895.31</v>
      </c>
      <c r="D48" s="21">
        <v>119827.13</v>
      </c>
      <c r="E48" s="21">
        <f t="shared" ref="E48:E51" si="3">D48/C48*100</f>
        <v>92.249004217319325</v>
      </c>
      <c r="F48" s="3"/>
      <c r="G48" s="3"/>
    </row>
    <row r="49" spans="1:7" ht="45" customHeight="1" x14ac:dyDescent="0.25">
      <c r="A49" s="6"/>
      <c r="B49" s="19" t="s">
        <v>103</v>
      </c>
      <c r="C49" s="21">
        <v>2732.04</v>
      </c>
      <c r="D49" s="21">
        <v>2611.7399999999998</v>
      </c>
      <c r="E49" s="21">
        <f t="shared" si="3"/>
        <v>95.596696973689987</v>
      </c>
      <c r="F49" s="3"/>
      <c r="G49" s="3"/>
    </row>
    <row r="50" spans="1:7" ht="30" customHeight="1" x14ac:dyDescent="0.25">
      <c r="A50" s="6"/>
      <c r="B50" s="19" t="s">
        <v>104</v>
      </c>
      <c r="C50" s="21">
        <v>29203.1</v>
      </c>
      <c r="D50" s="21">
        <v>29193.56</v>
      </c>
      <c r="E50" s="21">
        <f t="shared" si="3"/>
        <v>99.967332235276402</v>
      </c>
      <c r="F50" s="3"/>
      <c r="G50" s="3"/>
    </row>
    <row r="51" spans="1:7" ht="42.75" customHeight="1" x14ac:dyDescent="0.25">
      <c r="A51" s="6"/>
      <c r="B51" s="19" t="s">
        <v>105</v>
      </c>
      <c r="C51" s="21">
        <v>3971.8</v>
      </c>
      <c r="D51" s="21">
        <v>3275</v>
      </c>
      <c r="E51" s="21">
        <f t="shared" si="3"/>
        <v>82.456317035097442</v>
      </c>
      <c r="F51" s="3"/>
      <c r="G51" s="3"/>
    </row>
    <row r="52" spans="1:7" ht="30" customHeight="1" x14ac:dyDescent="0.25">
      <c r="A52" s="6"/>
      <c r="B52" s="19"/>
      <c r="C52" s="21"/>
      <c r="D52" s="21"/>
      <c r="E52" s="21"/>
      <c r="F52" s="3"/>
      <c r="G52" s="3"/>
    </row>
    <row r="53" spans="1:7" ht="30" customHeight="1" x14ac:dyDescent="0.25">
      <c r="A53" s="14"/>
      <c r="B53" s="7" t="s">
        <v>66</v>
      </c>
      <c r="C53" s="12">
        <f>C3+C7+C10+C15+C21+C25+C26+C30+C34+C39+C43+C47</f>
        <v>971224.66999999993</v>
      </c>
      <c r="D53" s="12">
        <f>D3+D7+D10+D15+D21+D25+D26+D30+D34+D39+D43+D47</f>
        <v>944753.38</v>
      </c>
      <c r="E53" s="11">
        <f t="shared" si="2"/>
        <v>97.274442174126406</v>
      </c>
      <c r="F53" s="3"/>
      <c r="G53" s="3"/>
    </row>
    <row r="55" spans="1:7" s="13" customFormat="1" ht="18.75" x14ac:dyDescent="0.3"/>
    <row r="57" spans="1:7" ht="15.75" x14ac:dyDescent="0.25">
      <c r="B57" s="28"/>
    </row>
  </sheetData>
  <mergeCells count="1">
    <mergeCell ref="A1:G1"/>
  </mergeCells>
  <pageMargins left="0.31496062992125984" right="0.11811023622047245" top="0.35433070866141736" bottom="0.15748031496062992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главе</vt:lpstr>
      <vt:lpstr>Лист3</vt:lpstr>
      <vt:lpstr>главе!Заголовки_для_печати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SysDM</cp:lastModifiedBy>
  <cp:lastPrinted>2018-04-26T05:38:26Z</cp:lastPrinted>
  <dcterms:created xsi:type="dcterms:W3CDTF">2015-10-08T02:58:05Z</dcterms:created>
  <dcterms:modified xsi:type="dcterms:W3CDTF">2018-12-03T09:17:26Z</dcterms:modified>
</cp:coreProperties>
</file>