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40" windowHeight="1065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14" i="1" l="1"/>
  <c r="E16" i="1"/>
  <c r="E17" i="1"/>
  <c r="E12" i="1"/>
  <c r="M12" i="1"/>
  <c r="C14" i="1"/>
  <c r="B14" i="1"/>
  <c r="C22" i="1" l="1"/>
  <c r="G14" i="1" l="1"/>
  <c r="G22" i="1" l="1"/>
  <c r="M30" i="1"/>
  <c r="L30" i="1"/>
  <c r="K30" i="1"/>
  <c r="J30" i="1"/>
  <c r="I30" i="1"/>
  <c r="H30" i="1"/>
  <c r="G30" i="1"/>
  <c r="F30" i="1"/>
  <c r="E30" i="1"/>
  <c r="D30" i="1"/>
  <c r="C30" i="1"/>
  <c r="B30" i="1"/>
  <c r="M29" i="1"/>
  <c r="M28" i="1" s="1"/>
  <c r="I29" i="1"/>
  <c r="I27" i="1" s="1"/>
  <c r="E29" i="1"/>
  <c r="E27" i="1" s="1"/>
  <c r="L27" i="1"/>
  <c r="K27" i="1"/>
  <c r="J27" i="1"/>
  <c r="H27" i="1"/>
  <c r="G27" i="1"/>
  <c r="F27" i="1"/>
  <c r="D27" i="1"/>
  <c r="C27" i="1"/>
  <c r="B27" i="1"/>
  <c r="E25" i="1"/>
  <c r="E24" i="1" s="1"/>
  <c r="M24" i="1"/>
  <c r="L24" i="1"/>
  <c r="K24" i="1"/>
  <c r="J24" i="1"/>
  <c r="I24" i="1"/>
  <c r="H24" i="1"/>
  <c r="G24" i="1"/>
  <c r="F24" i="1"/>
  <c r="D24" i="1"/>
  <c r="C24" i="1"/>
  <c r="B24" i="1"/>
  <c r="J18" i="1"/>
  <c r="J23" i="1" s="1"/>
  <c r="G18" i="1"/>
  <c r="G23" i="1" s="1"/>
  <c r="F18" i="1"/>
  <c r="F23" i="1" s="1"/>
  <c r="D18" i="1"/>
  <c r="C18" i="1"/>
  <c r="B18" i="1"/>
  <c r="B23" i="1" s="1"/>
  <c r="M17" i="1"/>
  <c r="I17" i="1"/>
  <c r="L14" i="1"/>
  <c r="K14" i="1"/>
  <c r="J14" i="1"/>
  <c r="H14" i="1"/>
  <c r="D14" i="1"/>
  <c r="E14" i="1" s="1"/>
  <c r="B22" i="1"/>
  <c r="I12" i="1"/>
  <c r="D23" i="1" l="1"/>
  <c r="D19" i="1"/>
  <c r="G21" i="1"/>
  <c r="G20" i="1" s="1"/>
  <c r="G19" i="1"/>
  <c r="F22" i="1"/>
  <c r="F21" i="1" s="1"/>
  <c r="F20" i="1" s="1"/>
  <c r="F19" i="1"/>
  <c r="L22" i="1"/>
  <c r="C23" i="1"/>
  <c r="C21" i="1" s="1"/>
  <c r="C20" i="1" s="1"/>
  <c r="C19" i="1"/>
  <c r="H22" i="1"/>
  <c r="E18" i="1"/>
  <c r="E23" i="1" s="1"/>
  <c r="J22" i="1"/>
  <c r="J21" i="1" s="1"/>
  <c r="J20" i="1" s="1"/>
  <c r="J19" i="1"/>
  <c r="D22" i="1"/>
  <c r="D21" i="1" s="1"/>
  <c r="D20" i="1" s="1"/>
  <c r="K22" i="1"/>
  <c r="K18" i="1"/>
  <c r="K23" i="1" s="1"/>
  <c r="B21" i="1"/>
  <c r="B20" i="1" s="1"/>
  <c r="M27" i="1"/>
  <c r="M14" i="1"/>
  <c r="I14" i="1"/>
  <c r="B19" i="1"/>
  <c r="L18" i="1" l="1"/>
  <c r="M16" i="1"/>
  <c r="I22" i="1"/>
  <c r="I13" i="1"/>
  <c r="K21" i="1"/>
  <c r="K20" i="1" s="1"/>
  <c r="M22" i="1"/>
  <c r="M13" i="1"/>
  <c r="K19" i="1"/>
  <c r="I16" i="1" l="1"/>
  <c r="H18" i="1"/>
  <c r="E19" i="1"/>
  <c r="E22" i="1"/>
  <c r="E21" i="1" s="1"/>
  <c r="E20" i="1" s="1"/>
  <c r="E13" i="1"/>
  <c r="L23" i="1"/>
  <c r="L21" i="1" s="1"/>
  <c r="L20" i="1" s="1"/>
  <c r="M18" i="1"/>
  <c r="L19" i="1"/>
  <c r="H23" i="1" l="1"/>
  <c r="H21" i="1" s="1"/>
  <c r="H20" i="1" s="1"/>
  <c r="H19" i="1"/>
  <c r="I18" i="1"/>
  <c r="M23" i="1"/>
  <c r="M21" i="1" s="1"/>
  <c r="M20" i="1" s="1"/>
  <c r="M19" i="1"/>
  <c r="I19" i="1" l="1"/>
  <c r="I23" i="1"/>
  <c r="I21" i="1" s="1"/>
  <c r="I20" i="1" s="1"/>
</calcChain>
</file>

<file path=xl/sharedStrings.xml><?xml version="1.0" encoding="utf-8"?>
<sst xmlns="http://schemas.openxmlformats.org/spreadsheetml/2006/main" count="40" uniqueCount="30">
  <si>
    <t>Прогноз основных характеристик консолидированного бюджета  Ужурского района                                                                                                                                                                                                        на 2020 год и плановый период 2021-2022 годы</t>
  </si>
  <si>
    <t>Наименование показателей</t>
  </si>
  <si>
    <t>консолидированный бюджет</t>
  </si>
  <si>
    <t>ДОХОДЫ</t>
  </si>
  <si>
    <t>Районный бюджет</t>
  </si>
  <si>
    <t>Бюджет сельских поселений</t>
  </si>
  <si>
    <t>Бюджет городского поселения</t>
  </si>
  <si>
    <t>Консолидированный бюджет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</si>
  <si>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</si>
  <si>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</si>
  <si>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</si>
  <si>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</si>
  <si>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Расходы консолидированного бюджета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</si>
  <si>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</si>
  <si>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</si>
  <si>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</si>
  <si>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</si>
  <si>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</si>
  <si>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</si>
  <si>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</si>
  <si>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Кредиты кредитных организаций в валюте Российской Федерации </t>
  </si>
  <si>
    <t xml:space="preserve">      - получение кредитов</t>
  </si>
  <si>
    <t xml:space="preserve">      - погашение кредитов</t>
  </si>
  <si>
    <t>Бюджетные кредиты от других бюджетов бюджетной системы Российской Федерации в валюте Российской Федерации</t>
  </si>
  <si>
    <t xml:space="preserve">Бюджетные кредиты, предоставленные </t>
  </si>
  <si>
    <t xml:space="preserve">      -возврат бюджетных кредитов</t>
  </si>
  <si>
    <t xml:space="preserve">      -выдача бюджетных кредитов</t>
  </si>
  <si>
    <t>Исполнение государственных и муниципальных гарантий в валюте Российской Федерации</t>
  </si>
  <si>
    <t>Руководитель финансового управления</t>
  </si>
  <si>
    <t>Н.А. Винтер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</si>
</sst>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justify" wrapText="1"/>
    </xf>
    <xf numFmtId="0" fontId="2" fillId="2" borderId="1" xfId="0" applyFont="1" applyFill="1" applyBorder="1" applyAlignment="1">
      <alignment horizontal="center" vertical="justify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164" fontId="4" fillId="0" borderId="1" xfId="0" applyNumberFormat="1" applyFont="1" applyFill="1" applyBorder="1" applyAlignment="1"/>
    <xf numFmtId="164" fontId="4" fillId="0" borderId="1" xfId="0" applyNumberFormat="1" applyFont="1" applyFill="1" applyBorder="1" applyAlignment="1">
      <alignment wrapText="1"/>
    </xf>
    <xf numFmtId="164" fontId="4" fillId="2" borderId="0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wrapText="1"/>
    </xf>
    <xf numFmtId="164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164" fontId="5" fillId="2" borderId="0" xfId="0" applyNumberFormat="1" applyFont="1" applyFill="1" applyBorder="1" applyAlignment="1">
      <alignment wrapText="1"/>
    </xf>
    <xf numFmtId="49" fontId="4" fillId="2" borderId="1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/>
    <xf numFmtId="164" fontId="4" fillId="2" borderId="1" xfId="0" applyNumberFormat="1" applyFont="1" applyFill="1" applyBorder="1" applyAlignment="1">
      <alignment wrapText="1"/>
    </xf>
    <xf numFmtId="49" fontId="5" fillId="2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 applyAlignment="1"/>
    <xf numFmtId="0" fontId="4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wrapText="1"/>
    </xf>
    <xf numFmtId="164" fontId="5" fillId="2" borderId="0" xfId="0" applyNumberFormat="1" applyFont="1" applyFill="1" applyBorder="1" applyAlignment="1">
      <alignment horizontal="right" wrapText="1"/>
    </xf>
    <xf numFmtId="0" fontId="6" fillId="2" borderId="0" xfId="0" applyFont="1" applyFill="1" applyBorder="1" applyAlignment="1">
      <alignment wrapText="1"/>
    </xf>
    <xf numFmtId="0" fontId="7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8" fillId="2" borderId="0" xfId="0" applyFont="1" applyFill="1" applyAlignment="1">
      <alignment wrapText="1"/>
    </xf>
    <xf numFmtId="0" fontId="1" fillId="2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/>
    <xf numFmtId="164" fontId="5" fillId="0" borderId="1" xfId="0" applyNumberFormat="1" applyFont="1" applyFill="1" applyBorder="1" applyAlignment="1"/>
    <xf numFmtId="164" fontId="5" fillId="0" borderId="1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0" fillId="0" borderId="0" xfId="0" applyFill="1"/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right" wrapText="1"/>
    </xf>
    <xf numFmtId="0" fontId="1" fillId="2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justify" wrapText="1"/>
    </xf>
    <xf numFmtId="0" fontId="2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topLeftCell="A5" workbookViewId="0">
      <selection activeCell="G13" sqref="F13:G13"/>
    </sheetView>
  </sheetViews>
  <sheetFormatPr defaultRowHeight="15" x14ac:dyDescent="0.25"/>
  <cols>
    <col min="1" max="1" width="46.42578125" customWidth="1"/>
    <col min="2" max="2" width="14.7109375" customWidth="1"/>
    <col min="3" max="3" width="11.7109375" style="36" customWidth="1"/>
    <col min="4" max="4" width="12.140625" style="46" customWidth="1"/>
    <col min="5" max="5" width="14.28515625" style="46" customWidth="1"/>
    <col min="6" max="6" width="12.85546875" style="46" customWidth="1"/>
    <col min="7" max="7" width="11" style="46" customWidth="1"/>
    <col min="8" max="8" width="11.140625" style="46" customWidth="1"/>
    <col min="9" max="9" width="14.28515625" style="46" customWidth="1"/>
    <col min="10" max="10" width="12.42578125" style="46" customWidth="1"/>
    <col min="11" max="11" width="13.28515625" style="46" customWidth="1"/>
    <col min="12" max="12" width="11.140625" style="46" customWidth="1"/>
    <col min="13" max="13" width="15.28515625" customWidth="1"/>
  </cols>
  <sheetData>
    <row r="1" spans="1:14" ht="18.75" x14ac:dyDescent="0.3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1"/>
    </row>
    <row r="2" spans="1:14" ht="18.75" x14ac:dyDescent="0.3">
      <c r="A2" s="1"/>
      <c r="B2" s="1"/>
      <c r="C2" s="33"/>
      <c r="D2" s="37"/>
      <c r="E2" s="37"/>
      <c r="F2" s="37"/>
      <c r="G2" s="37"/>
      <c r="H2" s="37"/>
      <c r="I2" s="37"/>
      <c r="J2" s="37"/>
      <c r="K2" s="37"/>
      <c r="L2" s="37"/>
      <c r="M2" s="1"/>
      <c r="N2" s="1"/>
    </row>
    <row r="3" spans="1:14" ht="6" customHeight="1" x14ac:dyDescent="0.3">
      <c r="A3" s="1"/>
      <c r="B3" s="1"/>
      <c r="C3" s="33"/>
      <c r="D3" s="37"/>
      <c r="E3" s="37"/>
      <c r="F3" s="37"/>
      <c r="G3" s="37"/>
      <c r="H3" s="37"/>
      <c r="I3" s="37"/>
      <c r="J3" s="37"/>
      <c r="K3" s="37"/>
      <c r="L3" s="37"/>
      <c r="M3" s="1"/>
      <c r="N3" s="1"/>
    </row>
    <row r="4" spans="1:14" ht="18.75" hidden="1" x14ac:dyDescent="0.3">
      <c r="A4" s="1"/>
      <c r="B4" s="1"/>
      <c r="C4" s="33"/>
      <c r="D4" s="37"/>
      <c r="E4" s="37"/>
      <c r="F4" s="37"/>
      <c r="G4" s="37"/>
      <c r="H4" s="37"/>
      <c r="I4" s="37"/>
      <c r="J4" s="37"/>
      <c r="K4" s="37"/>
      <c r="L4" s="37"/>
      <c r="M4" s="1"/>
      <c r="N4" s="1"/>
    </row>
    <row r="5" spans="1:14" ht="18.75" x14ac:dyDescent="0.3">
      <c r="A5" s="1"/>
      <c r="B5" s="1"/>
      <c r="C5" s="33"/>
      <c r="D5" s="37"/>
      <c r="E5" s="37"/>
      <c r="F5" s="37"/>
      <c r="G5" s="37"/>
      <c r="H5" s="37"/>
      <c r="I5" s="37"/>
      <c r="J5" s="37"/>
      <c r="K5" s="37"/>
      <c r="L5" s="37"/>
      <c r="M5" s="1"/>
      <c r="N5" s="1"/>
    </row>
    <row r="6" spans="1:14" ht="18.75" x14ac:dyDescent="0.3">
      <c r="A6" s="50" t="s">
        <v>1</v>
      </c>
      <c r="B6" s="51" t="s">
        <v>2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1"/>
    </row>
    <row r="7" spans="1:14" ht="15.75" x14ac:dyDescent="0.25">
      <c r="A7" s="50"/>
      <c r="B7" s="50">
        <v>2021</v>
      </c>
      <c r="C7" s="50"/>
      <c r="D7" s="50"/>
      <c r="E7" s="50"/>
      <c r="F7" s="52">
        <v>2022</v>
      </c>
      <c r="G7" s="52"/>
      <c r="H7" s="52"/>
      <c r="I7" s="52"/>
      <c r="J7" s="50">
        <v>2023</v>
      </c>
      <c r="K7" s="50"/>
      <c r="L7" s="50"/>
      <c r="M7" s="50"/>
      <c r="N7" s="2"/>
    </row>
    <row r="8" spans="1:14" x14ac:dyDescent="0.25">
      <c r="A8" s="3"/>
      <c r="B8" s="3"/>
      <c r="C8" s="35"/>
      <c r="D8" s="38"/>
      <c r="E8" s="38"/>
      <c r="F8" s="38"/>
      <c r="G8" s="38"/>
      <c r="H8" s="38"/>
      <c r="I8" s="38"/>
      <c r="J8" s="38"/>
      <c r="K8" s="38"/>
      <c r="L8" s="38"/>
      <c r="M8" s="3"/>
      <c r="N8" s="4"/>
    </row>
    <row r="9" spans="1:14" x14ac:dyDescent="0.25">
      <c r="A9" s="3">
        <v>1</v>
      </c>
      <c r="B9" s="53">
        <v>2</v>
      </c>
      <c r="C9" s="53"/>
      <c r="D9" s="53"/>
      <c r="E9" s="53"/>
      <c r="F9" s="54">
        <v>3</v>
      </c>
      <c r="G9" s="54"/>
      <c r="H9" s="54"/>
      <c r="I9" s="54"/>
      <c r="J9" s="53">
        <v>4</v>
      </c>
      <c r="K9" s="53"/>
      <c r="L9" s="53"/>
      <c r="M9" s="53"/>
      <c r="N9" s="4"/>
    </row>
    <row r="10" spans="1:14" ht="15.75" x14ac:dyDescent="0.25">
      <c r="A10" s="55" t="s">
        <v>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"/>
    </row>
    <row r="11" spans="1:14" ht="78.75" x14ac:dyDescent="0.25">
      <c r="A11" s="6"/>
      <c r="B11" s="7" t="s">
        <v>4</v>
      </c>
      <c r="C11" s="34" t="s">
        <v>5</v>
      </c>
      <c r="D11" s="39" t="s">
        <v>6</v>
      </c>
      <c r="E11" s="39" t="s">
        <v>7</v>
      </c>
      <c r="F11" s="40" t="s">
        <v>4</v>
      </c>
      <c r="G11" s="39" t="s">
        <v>5</v>
      </c>
      <c r="H11" s="39" t="s">
        <v>6</v>
      </c>
      <c r="I11" s="39" t="s">
        <v>7</v>
      </c>
      <c r="J11" s="40" t="s">
        <v>4</v>
      </c>
      <c r="K11" s="39" t="s">
        <v>5</v>
      </c>
      <c r="L11" s="39" t="s">
        <v>6</v>
      </c>
      <c r="M11" s="8" t="s">
        <v>7</v>
      </c>
      <c r="N11" s="5"/>
    </row>
    <row r="12" spans="1:14" ht="16.5" customHeight="1" x14ac:dyDescent="0.25">
      <c r="A12" s="9" t="s">
        <v>8</v>
      </c>
      <c r="B12" s="10">
        <v>190285</v>
      </c>
      <c r="C12" s="22">
        <v>25230.9</v>
      </c>
      <c r="D12" s="10">
        <v>59167.8</v>
      </c>
      <c r="E12" s="10">
        <f>B12+C12+D12</f>
        <v>274683.7</v>
      </c>
      <c r="F12" s="10">
        <v>194904</v>
      </c>
      <c r="G12" s="11">
        <v>26893.599999999999</v>
      </c>
      <c r="H12" s="11">
        <v>58665.2</v>
      </c>
      <c r="I12" s="11">
        <f>F12+G12+H12</f>
        <v>280462.8</v>
      </c>
      <c r="J12" s="10">
        <v>202542</v>
      </c>
      <c r="K12" s="11">
        <v>27561.1</v>
      </c>
      <c r="L12" s="11">
        <v>59819.1</v>
      </c>
      <c r="M12" s="11">
        <f>J12+L12+K12</f>
        <v>289922.19999999995</v>
      </c>
      <c r="N12" s="12"/>
    </row>
    <row r="13" spans="1:14" ht="16.5" customHeight="1" x14ac:dyDescent="0.25">
      <c r="A13" s="9" t="s">
        <v>9</v>
      </c>
      <c r="B13" s="10">
        <v>1173526.8</v>
      </c>
      <c r="C13" s="22">
        <v>63419.7</v>
      </c>
      <c r="D13" s="10">
        <v>112468.6</v>
      </c>
      <c r="E13" s="10">
        <f>E14-E12</f>
        <v>1349415.1000000003</v>
      </c>
      <c r="F13" s="10">
        <v>1029672.4</v>
      </c>
      <c r="G13" s="10">
        <v>51405.3</v>
      </c>
      <c r="H13" s="10">
        <v>28399.200000000001</v>
      </c>
      <c r="I13" s="11">
        <f>I14-I12</f>
        <v>1109476.8999999997</v>
      </c>
      <c r="J13" s="10">
        <v>1002931.2</v>
      </c>
      <c r="K13" s="11">
        <v>48720.9</v>
      </c>
      <c r="L13" s="11">
        <v>3064.8</v>
      </c>
      <c r="M13" s="11">
        <f>M14-M12</f>
        <v>1054716.8999999999</v>
      </c>
      <c r="N13" s="12"/>
    </row>
    <row r="14" spans="1:14" ht="15.75" x14ac:dyDescent="0.25">
      <c r="A14" s="13" t="s">
        <v>10</v>
      </c>
      <c r="B14" s="14">
        <f>SUM(B12:B13)</f>
        <v>1363811.8</v>
      </c>
      <c r="C14" s="14">
        <f>SUM(C12:C13)</f>
        <v>88650.6</v>
      </c>
      <c r="D14" s="14">
        <f>SUM(D12:D13)</f>
        <v>171636.40000000002</v>
      </c>
      <c r="E14" s="41">
        <f>B14+C14+D14</f>
        <v>1624098.8000000003</v>
      </c>
      <c r="F14" s="14">
        <f>SUM(F12:F13)</f>
        <v>1224576.3999999999</v>
      </c>
      <c r="G14" s="41">
        <f>G12+G13</f>
        <v>78298.899999999994</v>
      </c>
      <c r="H14" s="41">
        <f>SUM(H12:H13)</f>
        <v>87064.4</v>
      </c>
      <c r="I14" s="14">
        <f>F14+H14+G14</f>
        <v>1389939.6999999997</v>
      </c>
      <c r="J14" s="14">
        <f>SUM(J12:J13)</f>
        <v>1205473.2</v>
      </c>
      <c r="K14" s="14">
        <f>SUM(K12:K13)</f>
        <v>76282</v>
      </c>
      <c r="L14" s="14">
        <f>SUM(L12:L13)</f>
        <v>62883.9</v>
      </c>
      <c r="M14" s="14">
        <f>J14+L14+K14</f>
        <v>1344639.0999999999</v>
      </c>
      <c r="N14" s="15"/>
    </row>
    <row r="15" spans="1:14" ht="15.75" x14ac:dyDescent="0.25">
      <c r="A15" s="56" t="s">
        <v>11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16"/>
    </row>
    <row r="16" spans="1:14" ht="15.75" customHeight="1" x14ac:dyDescent="0.25">
      <c r="A16" s="9" t="s">
        <v>12</v>
      </c>
      <c r="B16" s="11">
        <v>1353811.8</v>
      </c>
      <c r="C16" s="23">
        <v>88650.6</v>
      </c>
      <c r="D16" s="11">
        <v>164731.4</v>
      </c>
      <c r="E16" s="11">
        <f>B16+C16+D16</f>
        <v>1607193.8</v>
      </c>
      <c r="F16" s="11">
        <v>1215176</v>
      </c>
      <c r="G16" s="11">
        <v>75973.3</v>
      </c>
      <c r="H16" s="11">
        <v>81364</v>
      </c>
      <c r="I16" s="11">
        <f>F16+H16+G16</f>
        <v>1372513.3</v>
      </c>
      <c r="J16" s="11">
        <v>1180052.3999999999</v>
      </c>
      <c r="K16" s="11">
        <v>72117.8</v>
      </c>
      <c r="L16" s="11">
        <v>55271.5</v>
      </c>
      <c r="M16" s="11">
        <f>J16+L16+K16</f>
        <v>1307441.7</v>
      </c>
      <c r="N16" s="16"/>
    </row>
    <row r="17" spans="1:14" ht="15.75" customHeight="1" x14ac:dyDescent="0.25">
      <c r="A17" s="9" t="s">
        <v>13</v>
      </c>
      <c r="B17" s="10"/>
      <c r="C17" s="22"/>
      <c r="D17" s="10"/>
      <c r="E17" s="11">
        <f>B17+C17+D17</f>
        <v>0</v>
      </c>
      <c r="F17" s="11">
        <v>15100</v>
      </c>
      <c r="G17" s="10">
        <v>2325.6</v>
      </c>
      <c r="H17" s="10">
        <v>2207.1</v>
      </c>
      <c r="I17" s="11">
        <f>F17+H17+G17</f>
        <v>19632.699999999997</v>
      </c>
      <c r="J17" s="11">
        <v>31100</v>
      </c>
      <c r="K17" s="10">
        <v>4164.2</v>
      </c>
      <c r="L17" s="10">
        <v>3201.4</v>
      </c>
      <c r="M17" s="11">
        <f>J17+L17+K17</f>
        <v>38465.599999999999</v>
      </c>
      <c r="N17" s="12"/>
    </row>
    <row r="18" spans="1:14" ht="15.75" customHeight="1" x14ac:dyDescent="0.25">
      <c r="A18" s="13" t="s">
        <v>14</v>
      </c>
      <c r="B18" s="14">
        <f>SUM(B16:B17)</f>
        <v>1353811.8</v>
      </c>
      <c r="C18" s="18">
        <f>SUM(C16:C17)</f>
        <v>88650.6</v>
      </c>
      <c r="D18" s="14">
        <f>SUM(D16:D17)</f>
        <v>164731.4</v>
      </c>
      <c r="E18" s="14">
        <f>SUM(E16:E17)</f>
        <v>1607193.8</v>
      </c>
      <c r="F18" s="41">
        <f>SUM(F16:F17)</f>
        <v>1230276</v>
      </c>
      <c r="G18" s="14">
        <f>G16+G17</f>
        <v>78298.900000000009</v>
      </c>
      <c r="H18" s="14">
        <f>SUM(H16:H17)</f>
        <v>83571.100000000006</v>
      </c>
      <c r="I18" s="14">
        <f>F18+H18+G18</f>
        <v>1392146</v>
      </c>
      <c r="J18" s="41">
        <f>SUM(J16:J17)</f>
        <v>1211152.3999999999</v>
      </c>
      <c r="K18" s="14">
        <f>SUM(K16:K17)</f>
        <v>76282</v>
      </c>
      <c r="L18" s="14">
        <f>SUM(L16:L17)</f>
        <v>58472.9</v>
      </c>
      <c r="M18" s="14">
        <f>J18+L18+K18</f>
        <v>1345907.2999999998</v>
      </c>
      <c r="N18" s="15"/>
    </row>
    <row r="19" spans="1:14" ht="15.75" customHeight="1" x14ac:dyDescent="0.25">
      <c r="A19" s="17" t="s">
        <v>15</v>
      </c>
      <c r="B19" s="18">
        <f>B14-B18</f>
        <v>10000</v>
      </c>
      <c r="C19" s="18">
        <f t="shared" ref="C19:M19" si="0">C14-C18</f>
        <v>0</v>
      </c>
      <c r="D19" s="14">
        <f>D14-D18</f>
        <v>6905.0000000000291</v>
      </c>
      <c r="E19" s="14">
        <f t="shared" si="0"/>
        <v>16905.000000000233</v>
      </c>
      <c r="F19" s="14">
        <f t="shared" si="0"/>
        <v>-5699.6000000000931</v>
      </c>
      <c r="G19" s="14">
        <f t="shared" si="0"/>
        <v>0</v>
      </c>
      <c r="H19" s="14">
        <f t="shared" si="0"/>
        <v>3493.2999999999884</v>
      </c>
      <c r="I19" s="14">
        <f t="shared" si="0"/>
        <v>-2206.3000000002794</v>
      </c>
      <c r="J19" s="14">
        <f t="shared" si="0"/>
        <v>-5679.1999999999534</v>
      </c>
      <c r="K19" s="14">
        <f t="shared" si="0"/>
        <v>0</v>
      </c>
      <c r="L19" s="14">
        <f t="shared" si="0"/>
        <v>4411</v>
      </c>
      <c r="M19" s="18">
        <f t="shared" si="0"/>
        <v>-1268.1999999999534</v>
      </c>
      <c r="N19" s="15"/>
    </row>
    <row r="20" spans="1:14" ht="15.75" customHeight="1" x14ac:dyDescent="0.25">
      <c r="A20" s="17" t="s">
        <v>16</v>
      </c>
      <c r="B20" s="18">
        <f>B21+B27+B24+B30</f>
        <v>-10000</v>
      </c>
      <c r="C20" s="18">
        <f t="shared" ref="C20:M20" si="1">C21+C27+C24+C30</f>
        <v>0</v>
      </c>
      <c r="D20" s="14">
        <f t="shared" si="1"/>
        <v>-6905.0000000000291</v>
      </c>
      <c r="E20" s="14">
        <f t="shared" si="1"/>
        <v>-16905.000000000233</v>
      </c>
      <c r="F20" s="14">
        <f t="shared" si="1"/>
        <v>5699.6000000000931</v>
      </c>
      <c r="G20" s="14">
        <f t="shared" si="1"/>
        <v>0</v>
      </c>
      <c r="H20" s="14">
        <f t="shared" si="1"/>
        <v>-3493.2999999999884</v>
      </c>
      <c r="I20" s="14">
        <f t="shared" si="1"/>
        <v>2206.3000000002794</v>
      </c>
      <c r="J20" s="14">
        <f t="shared" si="1"/>
        <v>5679.1999999998607</v>
      </c>
      <c r="K20" s="14">
        <f t="shared" si="1"/>
        <v>0</v>
      </c>
      <c r="L20" s="14">
        <f t="shared" si="1"/>
        <v>-4411</v>
      </c>
      <c r="M20" s="18">
        <f t="shared" si="1"/>
        <v>1268.1999999998602</v>
      </c>
      <c r="N20" s="15"/>
    </row>
    <row r="21" spans="1:14" ht="18" customHeight="1" x14ac:dyDescent="0.25">
      <c r="A21" s="19" t="s">
        <v>17</v>
      </c>
      <c r="B21" s="18">
        <f>B22+B23</f>
        <v>0</v>
      </c>
      <c r="C21" s="18">
        <f t="shared" ref="C21:M21" si="2">C22+C23</f>
        <v>0</v>
      </c>
      <c r="D21" s="14">
        <f t="shared" si="2"/>
        <v>-6905.0000000000291</v>
      </c>
      <c r="E21" s="14">
        <f t="shared" si="2"/>
        <v>-6905.0000000002328</v>
      </c>
      <c r="F21" s="14">
        <f t="shared" si="2"/>
        <v>8199.6000000000931</v>
      </c>
      <c r="G21" s="14">
        <f t="shared" si="2"/>
        <v>0</v>
      </c>
      <c r="H21" s="14">
        <f t="shared" si="2"/>
        <v>-3493.2999999999884</v>
      </c>
      <c r="I21" s="14">
        <f t="shared" si="2"/>
        <v>4706.3000000002794</v>
      </c>
      <c r="J21" s="14">
        <f t="shared" si="2"/>
        <v>8095.0999999998603</v>
      </c>
      <c r="K21" s="14">
        <f t="shared" si="2"/>
        <v>0</v>
      </c>
      <c r="L21" s="14">
        <f t="shared" si="2"/>
        <v>-4411</v>
      </c>
      <c r="M21" s="18">
        <f t="shared" si="2"/>
        <v>3684.0999999998603</v>
      </c>
      <c r="N21" s="20"/>
    </row>
    <row r="22" spans="1:14" ht="15.75" customHeight="1" x14ac:dyDescent="0.25">
      <c r="A22" s="21" t="s">
        <v>18</v>
      </c>
      <c r="B22" s="22">
        <f>-(B14)</f>
        <v>-1363811.8</v>
      </c>
      <c r="C22" s="22">
        <f t="shared" ref="C22:M22" si="3">-(C14)</f>
        <v>-88650.6</v>
      </c>
      <c r="D22" s="10">
        <f t="shared" si="3"/>
        <v>-171636.40000000002</v>
      </c>
      <c r="E22" s="10">
        <f t="shared" si="3"/>
        <v>-1624098.8000000003</v>
      </c>
      <c r="F22" s="10">
        <f t="shared" si="3"/>
        <v>-1224576.3999999999</v>
      </c>
      <c r="G22" s="10">
        <f t="shared" si="3"/>
        <v>-78298.899999999994</v>
      </c>
      <c r="H22" s="10">
        <f t="shared" si="3"/>
        <v>-87064.4</v>
      </c>
      <c r="I22" s="10">
        <f t="shared" si="3"/>
        <v>-1389939.6999999997</v>
      </c>
      <c r="J22" s="10">
        <f t="shared" si="3"/>
        <v>-1205473.2</v>
      </c>
      <c r="K22" s="10">
        <f t="shared" si="3"/>
        <v>-76282</v>
      </c>
      <c r="L22" s="10">
        <f t="shared" si="3"/>
        <v>-62883.9</v>
      </c>
      <c r="M22" s="22">
        <f t="shared" si="3"/>
        <v>-1344639.0999999999</v>
      </c>
      <c r="N22" s="12"/>
    </row>
    <row r="23" spans="1:14" ht="15.75" customHeight="1" x14ac:dyDescent="0.25">
      <c r="A23" s="21" t="s">
        <v>19</v>
      </c>
      <c r="B23" s="22">
        <f>B18+B26+B29+B32</f>
        <v>1363811.8</v>
      </c>
      <c r="C23" s="22">
        <f t="shared" ref="C23:M23" si="4">C18+C26+C29+C32</f>
        <v>88650.6</v>
      </c>
      <c r="D23" s="10">
        <f t="shared" si="4"/>
        <v>164731.4</v>
      </c>
      <c r="E23" s="10">
        <f t="shared" si="4"/>
        <v>1617193.8</v>
      </c>
      <c r="F23" s="10">
        <f t="shared" si="4"/>
        <v>1232776</v>
      </c>
      <c r="G23" s="10">
        <f t="shared" si="4"/>
        <v>78298.900000000009</v>
      </c>
      <c r="H23" s="10">
        <f t="shared" si="4"/>
        <v>83571.100000000006</v>
      </c>
      <c r="I23" s="10">
        <f t="shared" si="4"/>
        <v>1394646</v>
      </c>
      <c r="J23" s="10">
        <f t="shared" si="4"/>
        <v>1213568.2999999998</v>
      </c>
      <c r="K23" s="10">
        <f t="shared" si="4"/>
        <v>76282</v>
      </c>
      <c r="L23" s="10">
        <f t="shared" si="4"/>
        <v>58472.9</v>
      </c>
      <c r="M23" s="22">
        <f t="shared" si="4"/>
        <v>1348323.1999999997</v>
      </c>
      <c r="N23" s="12"/>
    </row>
    <row r="24" spans="1:14" ht="29.25" customHeight="1" x14ac:dyDescent="0.25">
      <c r="A24" s="24" t="s">
        <v>20</v>
      </c>
      <c r="B24" s="25">
        <f>B25</f>
        <v>0</v>
      </c>
      <c r="C24" s="25">
        <f t="shared" ref="C24:L24" si="5">C25</f>
        <v>0</v>
      </c>
      <c r="D24" s="42">
        <f t="shared" si="5"/>
        <v>0</v>
      </c>
      <c r="E24" s="42">
        <f>E25</f>
        <v>0</v>
      </c>
      <c r="F24" s="42">
        <f t="shared" si="5"/>
        <v>0</v>
      </c>
      <c r="G24" s="42">
        <f t="shared" si="5"/>
        <v>0</v>
      </c>
      <c r="H24" s="42">
        <f t="shared" si="5"/>
        <v>0</v>
      </c>
      <c r="I24" s="42">
        <f>I25</f>
        <v>0</v>
      </c>
      <c r="J24" s="42">
        <f t="shared" si="5"/>
        <v>0</v>
      </c>
      <c r="K24" s="42">
        <f t="shared" si="5"/>
        <v>0</v>
      </c>
      <c r="L24" s="42">
        <f t="shared" si="5"/>
        <v>0</v>
      </c>
      <c r="M24" s="25">
        <f>M25</f>
        <v>0</v>
      </c>
      <c r="N24" s="12"/>
    </row>
    <row r="25" spans="1:14" ht="15.75" customHeight="1" x14ac:dyDescent="0.25">
      <c r="A25" s="26" t="s">
        <v>21</v>
      </c>
      <c r="B25" s="22">
        <v>0</v>
      </c>
      <c r="C25" s="22">
        <v>0</v>
      </c>
      <c r="D25" s="10">
        <v>0</v>
      </c>
      <c r="E25" s="10">
        <f>B25</f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23">
        <v>0</v>
      </c>
      <c r="N25" s="12"/>
    </row>
    <row r="26" spans="1:14" ht="15.75" customHeight="1" x14ac:dyDescent="0.25">
      <c r="A26" s="26" t="s">
        <v>22</v>
      </c>
      <c r="B26" s="22">
        <v>0</v>
      </c>
      <c r="C26" s="22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23">
        <v>0</v>
      </c>
      <c r="N26" s="12"/>
    </row>
    <row r="27" spans="1:14" ht="53.25" customHeight="1" x14ac:dyDescent="0.25">
      <c r="A27" s="19" t="s">
        <v>23</v>
      </c>
      <c r="B27" s="18">
        <f t="shared" ref="B27:L27" si="6">B28-B29</f>
        <v>-10000</v>
      </c>
      <c r="C27" s="18">
        <f t="shared" si="6"/>
        <v>0</v>
      </c>
      <c r="D27" s="14">
        <f t="shared" si="6"/>
        <v>0</v>
      </c>
      <c r="E27" s="14">
        <f t="shared" si="6"/>
        <v>-10000</v>
      </c>
      <c r="F27" s="14">
        <f t="shared" si="6"/>
        <v>-2500</v>
      </c>
      <c r="G27" s="14">
        <f t="shared" si="6"/>
        <v>0</v>
      </c>
      <c r="H27" s="14">
        <f t="shared" si="6"/>
        <v>0</v>
      </c>
      <c r="I27" s="14">
        <f t="shared" si="6"/>
        <v>-2500</v>
      </c>
      <c r="J27" s="14">
        <f t="shared" si="6"/>
        <v>-2415.9</v>
      </c>
      <c r="K27" s="14">
        <f t="shared" si="6"/>
        <v>0</v>
      </c>
      <c r="L27" s="14">
        <f t="shared" si="6"/>
        <v>0</v>
      </c>
      <c r="M27" s="18">
        <f>J27+K27+L27</f>
        <v>-2415.9</v>
      </c>
      <c r="N27" s="20"/>
    </row>
    <row r="28" spans="1:14" ht="15.75" customHeight="1" x14ac:dyDescent="0.25">
      <c r="A28" s="26" t="s">
        <v>21</v>
      </c>
      <c r="B28" s="22">
        <v>0</v>
      </c>
      <c r="C28" s="22">
        <v>0</v>
      </c>
      <c r="D28" s="10">
        <v>0</v>
      </c>
      <c r="E28" s="10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23">
        <f>M29-M30</f>
        <v>2415.9</v>
      </c>
      <c r="N28" s="12"/>
    </row>
    <row r="29" spans="1:14" ht="15.75" customHeight="1" x14ac:dyDescent="0.25">
      <c r="A29" s="26" t="s">
        <v>22</v>
      </c>
      <c r="B29" s="22">
        <v>10000</v>
      </c>
      <c r="C29" s="22">
        <v>0</v>
      </c>
      <c r="D29" s="10">
        <v>0</v>
      </c>
      <c r="E29" s="10">
        <f>B29+C29+D29</f>
        <v>10000</v>
      </c>
      <c r="F29" s="10">
        <v>2500</v>
      </c>
      <c r="G29" s="10">
        <v>0</v>
      </c>
      <c r="H29" s="10">
        <v>0</v>
      </c>
      <c r="I29" s="10">
        <f>F29+G29+H29</f>
        <v>2500</v>
      </c>
      <c r="J29" s="10">
        <v>2415.9</v>
      </c>
      <c r="K29" s="10">
        <v>0</v>
      </c>
      <c r="L29" s="10">
        <v>0</v>
      </c>
      <c r="M29" s="23">
        <f>J29+K29+L29</f>
        <v>2415.9</v>
      </c>
      <c r="N29" s="12"/>
    </row>
    <row r="30" spans="1:14" ht="14.25" customHeight="1" x14ac:dyDescent="0.25">
      <c r="A30" s="17" t="s">
        <v>24</v>
      </c>
      <c r="B30" s="27">
        <f>B31</f>
        <v>0</v>
      </c>
      <c r="C30" s="27">
        <f t="shared" ref="C30:M30" si="7">C31</f>
        <v>0</v>
      </c>
      <c r="D30" s="43">
        <f t="shared" si="7"/>
        <v>0</v>
      </c>
      <c r="E30" s="43">
        <f t="shared" si="7"/>
        <v>0</v>
      </c>
      <c r="F30" s="43">
        <f t="shared" si="7"/>
        <v>0</v>
      </c>
      <c r="G30" s="43">
        <f t="shared" si="7"/>
        <v>0</v>
      </c>
      <c r="H30" s="43">
        <f t="shared" si="7"/>
        <v>0</v>
      </c>
      <c r="I30" s="43">
        <f t="shared" si="7"/>
        <v>0</v>
      </c>
      <c r="J30" s="43">
        <f t="shared" si="7"/>
        <v>0</v>
      </c>
      <c r="K30" s="43">
        <f t="shared" si="7"/>
        <v>0</v>
      </c>
      <c r="L30" s="43">
        <f t="shared" si="7"/>
        <v>0</v>
      </c>
      <c r="M30" s="27">
        <f t="shared" si="7"/>
        <v>0</v>
      </c>
      <c r="N30" s="28"/>
    </row>
    <row r="31" spans="1:14" ht="15.75" customHeight="1" x14ac:dyDescent="0.25">
      <c r="A31" s="26" t="s">
        <v>25</v>
      </c>
      <c r="B31" s="22"/>
      <c r="C31" s="22"/>
      <c r="D31" s="10"/>
      <c r="E31" s="10"/>
      <c r="F31" s="43"/>
      <c r="G31" s="43"/>
      <c r="H31" s="43"/>
      <c r="I31" s="43"/>
      <c r="J31" s="43"/>
      <c r="K31" s="43"/>
      <c r="L31" s="43"/>
      <c r="M31" s="27"/>
      <c r="N31" s="12"/>
    </row>
    <row r="32" spans="1:14" ht="15.75" customHeight="1" x14ac:dyDescent="0.25">
      <c r="A32" s="26" t="s">
        <v>26</v>
      </c>
      <c r="B32" s="22"/>
      <c r="C32" s="22"/>
      <c r="D32" s="10"/>
      <c r="E32" s="10"/>
      <c r="F32" s="10"/>
      <c r="G32" s="10"/>
      <c r="H32" s="10"/>
      <c r="I32" s="10"/>
      <c r="J32" s="10"/>
      <c r="K32" s="10"/>
      <c r="L32" s="10"/>
      <c r="M32" s="22"/>
      <c r="N32" s="12"/>
    </row>
    <row r="33" spans="1:14" ht="46.5" customHeight="1" x14ac:dyDescent="0.25">
      <c r="A33" s="17" t="s">
        <v>27</v>
      </c>
      <c r="B33" s="17"/>
      <c r="C33" s="17"/>
      <c r="D33" s="13"/>
      <c r="E33" s="13"/>
      <c r="F33" s="10"/>
      <c r="G33" s="10"/>
      <c r="H33" s="10"/>
      <c r="I33" s="10"/>
      <c r="J33" s="10"/>
      <c r="K33" s="10"/>
      <c r="L33" s="10"/>
      <c r="M33" s="22"/>
      <c r="N33" s="29"/>
    </row>
    <row r="34" spans="1:14" ht="15.75" x14ac:dyDescent="0.25">
      <c r="A34" s="31"/>
      <c r="B34" s="30"/>
      <c r="C34" s="30"/>
      <c r="D34" s="44"/>
      <c r="E34" s="44"/>
      <c r="F34" s="44"/>
      <c r="G34" s="44"/>
      <c r="H34" s="44"/>
      <c r="I34" s="44"/>
      <c r="J34" s="44"/>
      <c r="K34" s="44"/>
      <c r="L34" s="44"/>
      <c r="M34" s="30"/>
      <c r="N34" s="31"/>
    </row>
    <row r="35" spans="1:14" x14ac:dyDescent="0.25">
      <c r="A35" s="30"/>
      <c r="B35" s="30"/>
      <c r="C35" s="30"/>
      <c r="D35" s="44"/>
      <c r="E35" s="44"/>
      <c r="F35" s="44"/>
      <c r="G35" s="44"/>
      <c r="H35" s="44"/>
      <c r="I35" s="44"/>
      <c r="J35" s="44"/>
      <c r="K35" s="44"/>
      <c r="L35" s="44"/>
      <c r="M35" s="30"/>
      <c r="N35" s="30"/>
    </row>
    <row r="36" spans="1:14" ht="18.75" x14ac:dyDescent="0.3">
      <c r="A36" s="47" t="s">
        <v>28</v>
      </c>
      <c r="B36" s="47"/>
      <c r="C36" s="47"/>
      <c r="D36" s="45"/>
      <c r="E36" s="45"/>
      <c r="F36" s="45"/>
      <c r="G36" s="45"/>
      <c r="H36" s="45"/>
      <c r="I36" s="45"/>
      <c r="J36" s="45"/>
      <c r="K36" s="45"/>
      <c r="L36" s="48" t="s">
        <v>29</v>
      </c>
      <c r="M36" s="48"/>
      <c r="N36" s="30"/>
    </row>
    <row r="37" spans="1:14" ht="18.75" x14ac:dyDescent="0.3">
      <c r="A37" s="32"/>
      <c r="B37" s="32"/>
      <c r="C37" s="32"/>
      <c r="D37" s="45"/>
      <c r="E37" s="45"/>
      <c r="F37" s="45"/>
      <c r="G37" s="45"/>
      <c r="H37" s="45"/>
      <c r="I37" s="45"/>
      <c r="J37" s="45"/>
      <c r="K37" s="45"/>
      <c r="L37" s="45"/>
      <c r="M37" s="32"/>
      <c r="N37" s="30"/>
    </row>
  </sheetData>
  <mergeCells count="13">
    <mergeCell ref="A36:C36"/>
    <mergeCell ref="L36:M36"/>
    <mergeCell ref="A1:M1"/>
    <mergeCell ref="A6:A7"/>
    <mergeCell ref="B6:M6"/>
    <mergeCell ref="B7:E7"/>
    <mergeCell ref="F7:I7"/>
    <mergeCell ref="J7:M7"/>
    <mergeCell ref="B9:E9"/>
    <mergeCell ref="F9:I9"/>
    <mergeCell ref="J9:M9"/>
    <mergeCell ref="A10:M10"/>
    <mergeCell ref="A15:M1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2020-11-13T04:28:12Z</dcterms:modified>
</cp:coreProperties>
</file>